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405" activeTab="0"/>
  </bookViews>
  <sheets>
    <sheet name="ПублПасп" sheetId="1" r:id="rId1"/>
    <sheet name="5.2" sheetId="2" r:id="rId2"/>
    <sheet name="5.3" sheetId="3" r:id="rId3"/>
    <sheet name="Застава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<sst xmlns="http://schemas.openxmlformats.org/spreadsheetml/2006/main" count="73" uniqueCount="65">
  <si>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</si>
  <si>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</si>
  <si>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</si>
  <si>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</si>
  <si>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</si>
  <si>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</si>
  <si>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</si>
  <si>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</si>
  <si>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</si>
  <si>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</si>
  <si>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</si>
  <si>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</si>
  <si>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</si>
  <si>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</si>
  <si>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</si>
  <si>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</si>
  <si>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</si>
  <si>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</si>
  <si>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</si>
  <si>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</si>
  <si>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</si>
  <si>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</si>
  <si>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</si>
  <si>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</si>
  <si>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</si>
  <si>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</si>
  <si>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</si>
  <si>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</si>
  <si>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</si>
  <si>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</si>
  <si>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</si>
  <si>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</si>
  <si>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</si>
  <si>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</si>
  <si>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</si>
  <si>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</si>
  <si>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</si>
  <si>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</si>
  <si>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Порука</t>
  </si>
  <si>
    <t>Інше</t>
  </si>
  <si>
    <t>6.1. Застава*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</si>
  <si>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</si>
  <si>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</si>
  <si>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</si>
  <si>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</si>
  <si>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</si>
  <si>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Дата оцінки активу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</si>
  <si>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</si>
  <si>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</si>
  <si>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</si>
  <si>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 xml:space="preserve"> Загальна заборгованость (тіло,%), Дол.США: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</si>
  <si>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</si>
  <si>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</si>
  <si>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Рішення виконавчої дирекції ФГВФО № 2291 від 06.06.2017р.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</si>
  <si>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</si>
  <si>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</si>
  <si>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</si>
  <si>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</si>
  <si>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</si>
  <si>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</si>
  <si>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</si>
  <si>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</si>
  <si>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</si>
  <si>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</si>
  <si>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Паспорт торгів майнові права за кредитом: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</si>
</sst>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[$-FC19]d\ mmmm\ yyyy\ &quot;г.&quot;"/>
    <numFmt numFmtId="207" formatCode="#,##0_ ;\-#,##0\ "/>
    <numFmt numFmtId="208" formatCode="0.0"/>
    <numFmt numFmtId="209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96" fontId="1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58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77" fontId="8" fillId="0" borderId="10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6" fillId="34" borderId="10" xfId="43" applyFont="1" applyFill="1" applyBorder="1" applyAlignment="1" applyProtection="1">
      <alignment horizontal="center"/>
      <protection/>
    </xf>
    <xf numFmtId="0" fontId="6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3" fontId="7" fillId="0" borderId="0" xfId="0" applyNumberFormat="1" applyFont="1" applyFill="1" applyBorder="1" applyAlignment="1">
      <alignment horizontal="right" wrapText="1"/>
    </xf>
    <xf numFmtId="14" fontId="7" fillId="35" borderId="10" xfId="0" applyNumberFormat="1" applyFont="1" applyFill="1" applyBorder="1" applyAlignment="1" applyProtection="1">
      <alignment horizontal="center" wrapText="1"/>
      <protection/>
    </xf>
    <xf numFmtId="0" fontId="7" fillId="35" borderId="10" xfId="0" applyFont="1" applyFill="1" applyBorder="1" applyAlignment="1" applyProtection="1">
      <alignment horizontal="center"/>
      <protection/>
    </xf>
    <xf numFmtId="0" fontId="7" fillId="0" borderId="10" xfId="0" applyFont="1" applyBorder="1" applyAlignment="1">
      <alignment/>
    </xf>
    <xf numFmtId="196" fontId="7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200" fontId="0" fillId="0" borderId="10" xfId="0" applyNumberFormat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207" fontId="0" fillId="0" borderId="0" xfId="0" applyNumberFormat="1" applyAlignment="1">
      <alignment/>
    </xf>
    <xf numFmtId="197" fontId="10" fillId="36" borderId="10" xfId="0" applyNumberFormat="1" applyFont="1" applyFill="1" applyBorder="1" applyAlignment="1" applyProtection="1">
      <alignment vertical="center"/>
      <protection locked="0"/>
    </xf>
    <xf numFmtId="0" fontId="6" fillId="34" borderId="10" xfId="43" applyFont="1" applyFill="1" applyBorder="1" applyAlignment="1" applyProtection="1">
      <alignment horizontal="center" wrapText="1"/>
      <protection/>
    </xf>
    <xf numFmtId="197" fontId="1" fillId="36" borderId="10" xfId="0" applyNumberFormat="1" applyFont="1" applyFill="1" applyBorder="1" applyAlignment="1" applyProtection="1">
      <alignment vertical="center"/>
      <protection locked="0"/>
    </xf>
    <xf numFmtId="4" fontId="0" fillId="36" borderId="0" xfId="0" applyNumberFormat="1" applyFont="1" applyFill="1" applyAlignment="1">
      <alignment/>
    </xf>
    <xf numFmtId="3" fontId="0" fillId="35" borderId="15" xfId="0" applyNumberFormat="1" applyFont="1" applyFill="1" applyBorder="1" applyAlignment="1" applyProtection="1">
      <alignment horizontal="right"/>
      <protection/>
    </xf>
    <xf numFmtId="0" fontId="0" fillId="0" borderId="10" xfId="0" applyBorder="1" applyAlignment="1">
      <alignment wrapText="1"/>
    </xf>
    <xf numFmtId="205" fontId="1" fillId="0" borderId="10" xfId="61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14" fontId="9" fillId="0" borderId="18" xfId="0" applyNumberFormat="1" applyFont="1" applyBorder="1" applyAlignment="1" applyProtection="1">
      <alignment horizontal="left"/>
      <protection/>
    </xf>
    <xf numFmtId="14" fontId="9" fillId="0" borderId="19" xfId="0" applyNumberFormat="1" applyFont="1" applyBorder="1" applyAlignment="1" applyProtection="1">
      <alignment horizontal="left"/>
      <protection/>
    </xf>
    <xf numFmtId="0" fontId="11" fillId="0" borderId="19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23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7" fillId="33" borderId="14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0" borderId="23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179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196" fontId="1" fillId="0" borderId="15" xfId="61" applyNumberFormat="1" applyFont="1" applyFill="1" applyBorder="1" applyAlignment="1" applyProtection="1">
      <alignment horizontal="right"/>
      <protection/>
    </xf>
    <xf numFmtId="196" fontId="1" fillId="0" borderId="10" xfId="61" applyNumberFormat="1" applyFont="1" applyBorder="1" applyAlignment="1" applyProtection="1">
      <alignment horizontal="center" wrapText="1"/>
      <protection/>
    </xf>
    <xf numFmtId="196" fontId="1" fillId="0" borderId="0" xfId="61" applyNumberFormat="1" applyFont="1" applyBorder="1" applyAlignment="1" applyProtection="1">
      <alignment horizontal="center" wrapText="1"/>
      <protection/>
    </xf>
    <xf numFmtId="14" fontId="1" fillId="35" borderId="10" xfId="61" applyNumberFormat="1" applyFont="1" applyFill="1" applyBorder="1" applyAlignment="1" applyProtection="1">
      <alignment horizontal="center" wrapText="1"/>
      <protection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4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9" fontId="1" fillId="0" borderId="0" xfId="58" applyFont="1" applyBorder="1" applyAlignment="1">
      <alignment horizontal="center" vertical="center"/>
    </xf>
    <xf numFmtId="196" fontId="1" fillId="0" borderId="0" xfId="61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4" fontId="14" fillId="0" borderId="0" xfId="0" applyNumberFormat="1" applyFont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196" fontId="1" fillId="0" borderId="0" xfId="61" applyNumberFormat="1" applyFont="1" applyBorder="1" applyAlignment="1">
      <alignment/>
    </xf>
    <xf numFmtId="9" fontId="1" fillId="0" borderId="0" xfId="58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447675</xdr:colOff>
      <xdr:row>13</xdr:row>
      <xdr:rowOff>76200</xdr:rowOff>
    </xdr:to>
    <xdr:pic>
      <xdr:nvPicPr>
        <xdr:cNvPr id="1" name="Рисунок 1" descr="DSC03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8860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9</xdr:col>
      <xdr:colOff>447675</xdr:colOff>
      <xdr:row>13</xdr:row>
      <xdr:rowOff>76200</xdr:rowOff>
    </xdr:to>
    <xdr:pic>
      <xdr:nvPicPr>
        <xdr:cNvPr id="2" name="Рисунок 2" descr="DSC038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381000"/>
          <a:ext cx="28860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447675</xdr:colOff>
      <xdr:row>13</xdr:row>
      <xdr:rowOff>76200</xdr:rowOff>
    </xdr:to>
    <xdr:pic>
      <xdr:nvPicPr>
        <xdr:cNvPr id="3" name="Рисунок 3" descr="DSC038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381000"/>
          <a:ext cx="28860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4</xdr:col>
      <xdr:colOff>447675</xdr:colOff>
      <xdr:row>25</xdr:row>
      <xdr:rowOff>76200</xdr:rowOff>
    </xdr:to>
    <xdr:pic>
      <xdr:nvPicPr>
        <xdr:cNvPr id="4" name="Рисунок 4" descr="DSC038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667000"/>
          <a:ext cx="28860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9</xdr:col>
      <xdr:colOff>447675</xdr:colOff>
      <xdr:row>25</xdr:row>
      <xdr:rowOff>76200</xdr:rowOff>
    </xdr:to>
    <xdr:pic>
      <xdr:nvPicPr>
        <xdr:cNvPr id="5" name="Рисунок 5" descr="DSC038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0" y="2667000"/>
          <a:ext cx="28860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14</xdr:col>
      <xdr:colOff>438150</xdr:colOff>
      <xdr:row>25</xdr:row>
      <xdr:rowOff>76200</xdr:rowOff>
    </xdr:to>
    <xdr:pic>
      <xdr:nvPicPr>
        <xdr:cNvPr id="6" name="Рисунок 6" descr="IMG_10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2667000"/>
          <a:ext cx="28765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4</xdr:col>
      <xdr:colOff>447675</xdr:colOff>
      <xdr:row>37</xdr:row>
      <xdr:rowOff>76200</xdr:rowOff>
    </xdr:to>
    <xdr:pic>
      <xdr:nvPicPr>
        <xdr:cNvPr id="7" name="Рисунок 7" descr="DSC038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953000"/>
          <a:ext cx="28860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9</xdr:col>
      <xdr:colOff>447675</xdr:colOff>
      <xdr:row>37</xdr:row>
      <xdr:rowOff>76200</xdr:rowOff>
    </xdr:to>
    <xdr:pic>
      <xdr:nvPicPr>
        <xdr:cNvPr id="8" name="Рисунок 8" descr="DSC038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48000" y="4953000"/>
          <a:ext cx="28860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14</xdr:col>
      <xdr:colOff>438150</xdr:colOff>
      <xdr:row>37</xdr:row>
      <xdr:rowOff>76200</xdr:rowOff>
    </xdr:to>
    <xdr:pic>
      <xdr:nvPicPr>
        <xdr:cNvPr id="9" name="Рисунок 9" descr="IMG_10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4953000"/>
          <a:ext cx="28765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4</xdr:col>
      <xdr:colOff>447675</xdr:colOff>
      <xdr:row>49</xdr:row>
      <xdr:rowOff>76200</xdr:rowOff>
    </xdr:to>
    <xdr:pic>
      <xdr:nvPicPr>
        <xdr:cNvPr id="10" name="Рисунок 10" descr="DSC0386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7239000"/>
          <a:ext cx="28860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9</xdr:col>
      <xdr:colOff>438150</xdr:colOff>
      <xdr:row>49</xdr:row>
      <xdr:rowOff>76200</xdr:rowOff>
    </xdr:to>
    <xdr:pic>
      <xdr:nvPicPr>
        <xdr:cNvPr id="11" name="Рисунок 11" descr="IMG_107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48000" y="7239000"/>
          <a:ext cx="28765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38</xdr:row>
      <xdr:rowOff>0</xdr:rowOff>
    </xdr:from>
    <xdr:to>
      <xdr:col>14</xdr:col>
      <xdr:colOff>438150</xdr:colOff>
      <xdr:row>49</xdr:row>
      <xdr:rowOff>76200</xdr:rowOff>
    </xdr:to>
    <xdr:pic>
      <xdr:nvPicPr>
        <xdr:cNvPr id="12" name="Рисунок 12" descr="IMG_108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0" y="7239000"/>
          <a:ext cx="28765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3</xdr:col>
      <xdr:colOff>333375</xdr:colOff>
      <xdr:row>65</xdr:row>
      <xdr:rowOff>19050</xdr:rowOff>
    </xdr:to>
    <xdr:pic>
      <xdr:nvPicPr>
        <xdr:cNvPr id="13" name="Рисунок 13" descr="IMG_258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9525000"/>
          <a:ext cx="21621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7</xdr:col>
      <xdr:colOff>333375</xdr:colOff>
      <xdr:row>65</xdr:row>
      <xdr:rowOff>28575</xdr:rowOff>
    </xdr:to>
    <xdr:pic>
      <xdr:nvPicPr>
        <xdr:cNvPr id="14" name="Рисунок 14" descr="IMG_258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38400" y="9525000"/>
          <a:ext cx="21621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50</xdr:row>
      <xdr:rowOff>0</xdr:rowOff>
    </xdr:from>
    <xdr:to>
      <xdr:col>11</xdr:col>
      <xdr:colOff>333375</xdr:colOff>
      <xdr:row>65</xdr:row>
      <xdr:rowOff>28575</xdr:rowOff>
    </xdr:to>
    <xdr:pic>
      <xdr:nvPicPr>
        <xdr:cNvPr id="15" name="Рисунок 15" descr="IMG_259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76800" y="9525000"/>
          <a:ext cx="21621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4</xdr:col>
      <xdr:colOff>600075</xdr:colOff>
      <xdr:row>77</xdr:row>
      <xdr:rowOff>180975</xdr:rowOff>
    </xdr:to>
    <xdr:pic>
      <xdr:nvPicPr>
        <xdr:cNvPr id="16" name="Рисунок 17" descr="IMG_259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2573000"/>
          <a:ext cx="30384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72;&#1089;&#1087;&#1086;&#1088;&#1090;_&#1082;&#1088;&#1077;&#1076;&#1080;&#1090;_&#1058;&#1054;&#1042;_&#1040;&#1052;&#1056;&#1041;&#1047;__&#1050;&#1041;&#1057;&#1058;&#1040;&#1053;&#1044;&#1040;&#1056;&#1058;_22.05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4">
          <cell r="C4" t="str">
            <v> ПАТ "КБ "СТАНДАРТ"</v>
          </cell>
        </row>
        <row r="6">
          <cell r="C6" t="str">
            <v>станом на 11.06.2018 року</v>
          </cell>
        </row>
        <row r="8">
          <cell r="C8" t="str">
            <v>ТОВ "Експертна компанія "ПРОФЕСІОНАЛ"</v>
          </cell>
        </row>
        <row r="9">
          <cell r="C9">
            <v>42248</v>
          </cell>
        </row>
        <row r="10">
          <cell r="C10">
            <v>1531855</v>
          </cell>
        </row>
        <row r="15">
          <cell r="D15" t="str">
            <v>юридична особа</v>
          </cell>
        </row>
        <row r="18">
          <cell r="D18" t="str">
            <v>Київська обл., місто Київ</v>
          </cell>
        </row>
        <row r="19">
          <cell r="D19" t="str">
            <v>ні</v>
          </cell>
        </row>
        <row r="21">
          <cell r="D21" t="str">
            <v>46.19 </v>
          </cell>
        </row>
        <row r="26">
          <cell r="D26">
            <v>131</v>
          </cell>
        </row>
        <row r="27">
          <cell r="D27" t="str">
            <v>Кредитна лінія </v>
          </cell>
        </row>
        <row r="28">
          <cell r="D28">
            <v>41108</v>
          </cell>
        </row>
        <row r="29">
          <cell r="D29">
            <v>41908</v>
          </cell>
        </row>
        <row r="30">
          <cell r="D30">
            <v>840</v>
          </cell>
        </row>
        <row r="31">
          <cell r="D31">
            <v>32</v>
          </cell>
        </row>
        <row r="33">
          <cell r="D33">
            <v>408787.72</v>
          </cell>
        </row>
        <row r="34">
          <cell r="D34">
            <v>183500</v>
          </cell>
        </row>
        <row r="36">
          <cell r="D36">
            <v>225287.72</v>
          </cell>
        </row>
        <row r="39">
          <cell r="D39">
            <v>1286</v>
          </cell>
        </row>
        <row r="45">
          <cell r="D45" t="str">
            <v>так</v>
          </cell>
        </row>
        <row r="50">
          <cell r="D50" t="str">
            <v>ні</v>
          </cell>
        </row>
        <row r="51">
          <cell r="D51">
            <v>42109</v>
          </cell>
        </row>
        <row r="52">
          <cell r="D52" t="str">
            <v>так</v>
          </cell>
        </row>
        <row r="56">
          <cell r="D56" t="str">
            <v>так</v>
          </cell>
        </row>
        <row r="58">
          <cell r="D58">
            <v>42416</v>
          </cell>
        </row>
        <row r="62">
          <cell r="D62">
            <v>42480</v>
          </cell>
        </row>
        <row r="64">
          <cell r="D64" t="str">
            <v>так</v>
          </cell>
        </row>
        <row r="65">
          <cell r="D65">
            <v>42697</v>
          </cell>
        </row>
        <row r="74">
          <cell r="D74" t="str">
            <v>м. Харків, вул. Гоголя, 2.</v>
          </cell>
        </row>
        <row r="75">
          <cell r="D75">
            <v>2120000</v>
          </cell>
        </row>
        <row r="79">
          <cell r="D79" t="str">
            <v>нерухомість</v>
          </cell>
        </row>
        <row r="80">
          <cell r="D80" t="str">
            <v>Нежитлові приміщення 1-ГО ПОВЕРХУ №І,ІІ,ІІІ,2-1-:-2-6, 3-1-:-3-6., 5-1, 11-1, 6 ТА 2-ГО ПОВЕРХУ №1, 10-1:-10-6, 14-1, 14-2, 16-5, 17-1, 19-1, 19-3, 4,5, МАНСАРДИ ЛІТ А-3,  загальною площею: 883,5 кв.м., за адресою: м. Харків, вул. Гоголя, 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70" zoomScaleNormal="70" zoomScalePageLayoutView="0" workbookViewId="0" topLeftCell="A1">
      <selection activeCell="C3" sqref="C3:J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2.00390625" style="0" customWidth="1"/>
  </cols>
  <sheetData>
    <row r="1" spans="1:13" ht="15">
      <c r="A1" s="5"/>
      <c r="B1" s="73" t="s">
        <v>41</v>
      </c>
      <c r="C1" s="74"/>
      <c r="D1" s="74"/>
      <c r="E1" s="74"/>
      <c r="F1" s="74"/>
      <c r="G1" s="74"/>
      <c r="H1" s="74"/>
      <c r="I1" s="74"/>
      <c r="J1" s="75"/>
      <c r="K1" s="6"/>
      <c r="L1" s="6"/>
      <c r="M1" s="6"/>
    </row>
    <row r="2" spans="1:13" ht="15">
      <c r="A2" s="5"/>
      <c r="B2" s="76"/>
      <c r="C2" s="77"/>
      <c r="D2" s="77"/>
      <c r="E2" s="77"/>
      <c r="F2" s="77"/>
      <c r="G2" s="77"/>
      <c r="H2" s="77"/>
      <c r="I2" s="77"/>
      <c r="J2" s="78"/>
      <c r="K2" s="6"/>
      <c r="L2" s="6"/>
      <c r="M2" s="6"/>
    </row>
    <row r="3" spans="1:13" ht="15.75">
      <c r="A3" s="5"/>
      <c r="B3" s="23" t="s">
        <v>42</v>
      </c>
      <c r="C3" s="79" t="str">
        <f>'[1]5.1.'!C6:D6</f>
        <v>станом на 11.06.2018 року</v>
      </c>
      <c r="D3" s="80"/>
      <c r="E3" s="81"/>
      <c r="F3" s="81"/>
      <c r="G3" s="81"/>
      <c r="H3" s="81"/>
      <c r="I3" s="81"/>
      <c r="J3" s="82"/>
      <c r="K3" s="6"/>
      <c r="L3" s="6"/>
      <c r="M3" s="6"/>
    </row>
    <row r="4" spans="1:13" ht="15">
      <c r="A4" s="5"/>
      <c r="B4" s="83" t="s">
        <v>1</v>
      </c>
      <c r="C4" s="84"/>
      <c r="D4" s="7"/>
      <c r="E4" s="85" t="s">
        <v>3</v>
      </c>
      <c r="F4" s="86"/>
      <c r="G4" s="86"/>
      <c r="H4" s="86"/>
      <c r="I4" s="86"/>
      <c r="J4" s="86"/>
      <c r="K4" s="6"/>
      <c r="L4" s="6"/>
      <c r="M4" s="6"/>
    </row>
    <row r="5" spans="1:10" ht="15" customHeight="1">
      <c r="A5" s="5"/>
      <c r="B5" s="31" t="s">
        <v>28</v>
      </c>
      <c r="C5" s="22" t="str">
        <f>'[1]5.1.'!C4:D4</f>
        <v> ПАТ "КБ "СТАНДАРТ"</v>
      </c>
      <c r="D5" s="8"/>
      <c r="E5" s="104" t="s">
        <v>5</v>
      </c>
      <c r="F5" s="105"/>
      <c r="G5" s="107" t="str">
        <f>'[1]5.1.'!D27</f>
        <v>Кредитна лінія </v>
      </c>
      <c r="H5" s="105"/>
      <c r="I5" s="109" t="s">
        <v>33</v>
      </c>
      <c r="J5" s="115" t="str">
        <f>'[1]5.1.'!D45</f>
        <v>так</v>
      </c>
    </row>
    <row r="6" spans="1:10" ht="15" customHeight="1">
      <c r="A6" s="5"/>
      <c r="B6" s="32" t="s">
        <v>29</v>
      </c>
      <c r="C6" s="22">
        <f>'[1]5.1.'!D26</f>
        <v>131</v>
      </c>
      <c r="D6" s="8"/>
      <c r="E6" s="108" t="s">
        <v>50</v>
      </c>
      <c r="F6" s="106"/>
      <c r="G6" s="105"/>
      <c r="H6" s="65">
        <f>'[1]5.1.'!D33</f>
        <v>408787.72</v>
      </c>
      <c r="I6" s="110"/>
      <c r="J6" s="116"/>
    </row>
    <row r="7" spans="1:10" ht="15">
      <c r="A7" s="5"/>
      <c r="B7" s="32" t="s">
        <v>30</v>
      </c>
      <c r="C7" s="22" t="str">
        <f>'[1]5.1.'!D15</f>
        <v>юридична особа</v>
      </c>
      <c r="D7" s="8"/>
      <c r="E7" s="104" t="s">
        <v>6</v>
      </c>
      <c r="F7" s="106"/>
      <c r="G7" s="105"/>
      <c r="H7" s="117">
        <f>'[1]5.1.'!D39</f>
        <v>1286</v>
      </c>
      <c r="I7" s="110"/>
      <c r="J7" s="102"/>
    </row>
    <row r="8" spans="1:10" ht="15">
      <c r="A8" s="5"/>
      <c r="B8" s="32" t="s">
        <v>31</v>
      </c>
      <c r="C8" s="59" t="str">
        <f>'[1]5.1.'!D21</f>
        <v>46.19 </v>
      </c>
      <c r="D8" s="8"/>
      <c r="E8" s="104" t="s">
        <v>22</v>
      </c>
      <c r="F8" s="106"/>
      <c r="G8" s="105"/>
      <c r="H8" s="33" t="str">
        <f>IF(ISBLANK('[1]5.1.'!D183),"ні","так")</f>
        <v>ні</v>
      </c>
      <c r="I8" s="111"/>
      <c r="J8" s="103"/>
    </row>
    <row r="9" spans="1:10" ht="36" customHeight="1">
      <c r="A9" s="5"/>
      <c r="B9" s="32" t="s">
        <v>34</v>
      </c>
      <c r="C9" s="22" t="str">
        <f>'[1]5.1.'!D19</f>
        <v>ні</v>
      </c>
      <c r="D9" s="8"/>
      <c r="E9" s="87" t="s">
        <v>23</v>
      </c>
      <c r="F9" s="87" t="s">
        <v>24</v>
      </c>
      <c r="G9" s="113" t="s">
        <v>43</v>
      </c>
      <c r="H9" s="87" t="s">
        <v>51</v>
      </c>
      <c r="I9" s="87" t="s">
        <v>52</v>
      </c>
      <c r="J9" s="87" t="s">
        <v>44</v>
      </c>
    </row>
    <row r="10" spans="1:10" ht="31.5" customHeight="1">
      <c r="A10" s="5"/>
      <c r="B10" s="99" t="s">
        <v>32</v>
      </c>
      <c r="C10" s="112" t="str">
        <f>'[1]5.1.'!D18</f>
        <v>Київська обл., місто Київ</v>
      </c>
      <c r="D10" s="8"/>
      <c r="E10" s="88"/>
      <c r="F10" s="88"/>
      <c r="G10" s="114"/>
      <c r="H10" s="88"/>
      <c r="I10" s="88"/>
      <c r="J10" s="88"/>
    </row>
    <row r="11" spans="1:12" ht="15">
      <c r="A11" s="5"/>
      <c r="B11" s="100"/>
      <c r="C11" s="110"/>
      <c r="D11" s="8"/>
      <c r="E11" s="24">
        <f>'[1]5.1.'!D28</f>
        <v>41108</v>
      </c>
      <c r="F11" s="24">
        <f>'[1]5.1.'!D29</f>
        <v>41908</v>
      </c>
      <c r="G11" s="25">
        <f>'[1]5.1.'!D30</f>
        <v>840</v>
      </c>
      <c r="H11" s="118">
        <f>'[1]5.1.'!D34</f>
        <v>183500</v>
      </c>
      <c r="I11" s="118">
        <f>'[1]5.1.'!D36</f>
        <v>225287.72</v>
      </c>
      <c r="J11" s="26">
        <f>'[1]5.1.'!D31</f>
        <v>32</v>
      </c>
      <c r="L11" s="60"/>
    </row>
    <row r="12" spans="1:10" ht="15">
      <c r="A12" s="5"/>
      <c r="B12" s="100"/>
      <c r="C12" s="110"/>
      <c r="D12" s="12"/>
      <c r="E12" s="24" t="str">
        <f>IF('[1]5.1.'!E28=0," ",'[1]5.1.'!E28)</f>
        <v> </v>
      </c>
      <c r="F12" s="24" t="str">
        <f>IF('[1]5.1.'!E29=0," ",'[1]5.1.'!E29)</f>
        <v> </v>
      </c>
      <c r="G12" s="25" t="str">
        <f>IF('[1]5.1.'!E30=0," ",'[1]5.1.'!E30)</f>
        <v> </v>
      </c>
      <c r="H12" s="118" t="str">
        <f>IF('[1]5.1.'!E34=0," ",'[1]5.1.'!E34)</f>
        <v> </v>
      </c>
      <c r="I12" s="118" t="str">
        <f>IF('[1]5.1.'!E36=0," ",'[1]5.1.'!E36)</f>
        <v> </v>
      </c>
      <c r="J12" s="26" t="str">
        <f>IF('[1]5.1.'!E31=0," ",'[1]5.1.'!E31)</f>
        <v> </v>
      </c>
    </row>
    <row r="13" spans="1:10" ht="15">
      <c r="A13" s="5"/>
      <c r="B13" s="101"/>
      <c r="C13" s="111"/>
      <c r="D13" s="12"/>
      <c r="E13" s="24" t="str">
        <f>IF('[1]5.1.'!F29=0," ",'[1]5.1.'!F29)</f>
        <v> </v>
      </c>
      <c r="F13" s="24" t="str">
        <f>IF('[1]5.1.'!F30=0," ",'[1]5.1.'!F30)</f>
        <v> </v>
      </c>
      <c r="G13" s="25"/>
      <c r="H13" s="118"/>
      <c r="I13" s="118"/>
      <c r="J13" s="26"/>
    </row>
    <row r="14" spans="1:10" ht="15">
      <c r="A14" s="5"/>
      <c r="B14" s="34"/>
      <c r="C14" s="35"/>
      <c r="D14" s="12"/>
      <c r="E14" s="28"/>
      <c r="F14" s="28"/>
      <c r="G14" s="29"/>
      <c r="H14" s="119"/>
      <c r="I14" s="119"/>
      <c r="J14" s="30"/>
    </row>
    <row r="15" spans="1:10" ht="15">
      <c r="A15" s="5"/>
      <c r="B15" s="83" t="s">
        <v>2</v>
      </c>
      <c r="C15" s="85"/>
      <c r="D15" s="36"/>
      <c r="E15" s="93" t="s">
        <v>4</v>
      </c>
      <c r="F15" s="94"/>
      <c r="G15" s="94"/>
      <c r="H15" s="94"/>
      <c r="I15" s="94"/>
      <c r="J15" s="95"/>
    </row>
    <row r="16" spans="1:10" ht="30">
      <c r="A16" s="5"/>
      <c r="B16" s="37" t="s">
        <v>0</v>
      </c>
      <c r="C16" s="44" t="str">
        <f>'[1]5.1.'!D50</f>
        <v>ні</v>
      </c>
      <c r="D16" s="9"/>
      <c r="E16" s="91" t="s">
        <v>15</v>
      </c>
      <c r="F16" s="92"/>
      <c r="G16" s="46" t="s">
        <v>25</v>
      </c>
      <c r="H16" s="46" t="s">
        <v>26</v>
      </c>
      <c r="I16" s="46" t="s">
        <v>45</v>
      </c>
      <c r="J16" s="38"/>
    </row>
    <row r="17" spans="1:10" ht="16.5" customHeight="1">
      <c r="A17" s="5"/>
      <c r="B17" s="37" t="s">
        <v>16</v>
      </c>
      <c r="C17" s="45">
        <f>'[1]5.1.'!D51</f>
        <v>42109</v>
      </c>
      <c r="D17" s="10"/>
      <c r="E17" s="96" t="s">
        <v>7</v>
      </c>
      <c r="F17" s="97"/>
      <c r="G17" s="61"/>
      <c r="H17" s="61"/>
      <c r="I17" s="39"/>
      <c r="J17" s="40" t="s">
        <v>38</v>
      </c>
    </row>
    <row r="18" spans="1:10" ht="15">
      <c r="A18" s="5"/>
      <c r="B18" s="37" t="s">
        <v>17</v>
      </c>
      <c r="C18" s="45" t="str">
        <f>'[1]5.1.'!D52</f>
        <v>так</v>
      </c>
      <c r="D18" s="10"/>
      <c r="E18" s="96" t="s">
        <v>8</v>
      </c>
      <c r="F18" s="97"/>
      <c r="G18" s="61"/>
      <c r="H18" s="61"/>
      <c r="I18" s="39"/>
      <c r="J18" s="40" t="s">
        <v>38</v>
      </c>
    </row>
    <row r="19" spans="1:10" ht="15">
      <c r="A19" s="5"/>
      <c r="B19" s="37" t="s">
        <v>18</v>
      </c>
      <c r="C19" s="44">
        <f>'[1]5.1.'!D58</f>
        <v>42416</v>
      </c>
      <c r="D19" s="10"/>
      <c r="E19" s="96" t="s">
        <v>9</v>
      </c>
      <c r="F19" s="97"/>
      <c r="G19" s="63"/>
      <c r="H19" s="63"/>
      <c r="I19" s="39"/>
      <c r="J19" s="40" t="s">
        <v>38</v>
      </c>
    </row>
    <row r="20" spans="1:10" ht="15" customHeight="1">
      <c r="A20" s="5"/>
      <c r="B20" s="37" t="s">
        <v>19</v>
      </c>
      <c r="C20" s="44" t="str">
        <f>'[1]5.1.'!D56</f>
        <v>так</v>
      </c>
      <c r="D20" s="10"/>
      <c r="E20" s="96" t="s">
        <v>10</v>
      </c>
      <c r="F20" s="97"/>
      <c r="G20" s="63"/>
      <c r="H20" s="63"/>
      <c r="I20" s="39"/>
      <c r="J20" s="40" t="s">
        <v>38</v>
      </c>
    </row>
    <row r="21" spans="1:10" ht="15">
      <c r="A21" s="5"/>
      <c r="B21" s="37" t="s">
        <v>20</v>
      </c>
      <c r="C21" s="45">
        <f>'[1]5.1.'!D62</f>
        <v>42480</v>
      </c>
      <c r="D21" s="10"/>
      <c r="E21" s="96" t="s">
        <v>12</v>
      </c>
      <c r="F21" s="97"/>
      <c r="G21" s="64"/>
      <c r="H21" s="63"/>
      <c r="I21" s="62"/>
      <c r="J21" s="40" t="s">
        <v>38</v>
      </c>
    </row>
    <row r="22" spans="1:10" ht="15" customHeight="1">
      <c r="A22" s="5"/>
      <c r="B22" s="37" t="s">
        <v>21</v>
      </c>
      <c r="C22" s="44" t="str">
        <f>'[1]5.1.'!D64</f>
        <v>так</v>
      </c>
      <c r="D22" s="10"/>
      <c r="E22" s="96" t="s">
        <v>11</v>
      </c>
      <c r="F22" s="97"/>
      <c r="G22" s="63"/>
      <c r="H22" s="63"/>
      <c r="I22" s="39"/>
      <c r="J22" s="40" t="s">
        <v>38</v>
      </c>
    </row>
    <row r="23" spans="1:10" ht="15.75" customHeight="1">
      <c r="A23" s="5"/>
      <c r="B23" s="37" t="s">
        <v>27</v>
      </c>
      <c r="C23" s="45">
        <f>'[1]5.1.'!D65</f>
        <v>42697</v>
      </c>
      <c r="D23" s="10"/>
      <c r="E23" s="96" t="s">
        <v>13</v>
      </c>
      <c r="F23" s="97"/>
      <c r="G23" s="63"/>
      <c r="H23" s="63"/>
      <c r="I23" s="39"/>
      <c r="J23" s="40" t="s">
        <v>38</v>
      </c>
    </row>
    <row r="24" spans="1:10" ht="15">
      <c r="A24" s="1"/>
      <c r="B24" s="41"/>
      <c r="C24" s="41"/>
      <c r="D24" s="41"/>
      <c r="E24" s="98" t="s">
        <v>37</v>
      </c>
      <c r="F24" s="97"/>
      <c r="G24" s="21">
        <f>SUM(G17:G23)</f>
        <v>0</v>
      </c>
      <c r="H24" s="21">
        <f>SUM(H17:H23)</f>
        <v>0</v>
      </c>
      <c r="I24" s="42"/>
      <c r="J24" s="43"/>
    </row>
    <row r="25" spans="1:10" ht="15">
      <c r="A25" s="1"/>
      <c r="B25" s="41"/>
      <c r="C25" s="41"/>
      <c r="D25" s="41"/>
      <c r="E25" s="47"/>
      <c r="F25" s="47"/>
      <c r="G25" s="48"/>
      <c r="H25" s="48"/>
      <c r="I25" s="48"/>
      <c r="J25" s="48"/>
    </row>
    <row r="26" spans="1:10" ht="30">
      <c r="A26" s="1"/>
      <c r="B26" s="49" t="s">
        <v>47</v>
      </c>
      <c r="C26" s="50" t="s">
        <v>46</v>
      </c>
      <c r="D26" s="51"/>
      <c r="E26" s="52" t="s">
        <v>48</v>
      </c>
      <c r="F26" s="47"/>
      <c r="G26" s="48"/>
      <c r="H26" s="48"/>
      <c r="I26" s="48"/>
      <c r="J26" s="48"/>
    </row>
    <row r="27" spans="1:10" ht="15">
      <c r="A27" s="1"/>
      <c r="B27" s="53" t="str">
        <f>'[1]5.1.'!C8</f>
        <v>ТОВ "Експертна компанія "ПРОФЕСІОНАЛ"</v>
      </c>
      <c r="C27" s="120">
        <f>'[1]5.1.'!C9</f>
        <v>42248</v>
      </c>
      <c r="D27" s="54"/>
      <c r="E27" s="55">
        <f>'[1]5.1.'!C10</f>
        <v>1531855</v>
      </c>
      <c r="F27" s="47"/>
      <c r="G27" s="48"/>
      <c r="H27" s="48"/>
      <c r="I27" s="48"/>
      <c r="J27" s="48"/>
    </row>
    <row r="28" spans="1:10" ht="15">
      <c r="A28" s="1"/>
      <c r="B28" s="41"/>
      <c r="C28" s="41"/>
      <c r="D28" s="41"/>
      <c r="E28" s="47"/>
      <c r="F28" s="47"/>
      <c r="G28" s="48"/>
      <c r="H28" s="48"/>
      <c r="I28" s="48"/>
      <c r="J28" s="48"/>
    </row>
    <row r="29" spans="1:10" ht="15">
      <c r="A29" s="1"/>
      <c r="B29" s="41"/>
      <c r="C29" s="41"/>
      <c r="D29" s="41"/>
      <c r="E29" s="47"/>
      <c r="F29" s="47"/>
      <c r="G29" s="48"/>
      <c r="H29" s="48"/>
      <c r="I29" s="48"/>
      <c r="J29" s="48"/>
    </row>
    <row r="30" spans="1:10" ht="38.25" customHeight="1">
      <c r="A30" s="1"/>
      <c r="B30" s="89" t="s">
        <v>14</v>
      </c>
      <c r="C30" s="90"/>
      <c r="D30" s="68"/>
      <c r="E30" s="68"/>
      <c r="F30" s="68"/>
      <c r="H30" s="68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1">
    <mergeCell ref="H9:H10"/>
    <mergeCell ref="I5:I8"/>
    <mergeCell ref="C10:C13"/>
    <mergeCell ref="E20:F20"/>
    <mergeCell ref="E23:F23"/>
    <mergeCell ref="E18:F18"/>
    <mergeCell ref="E22:F22"/>
    <mergeCell ref="I9:I10"/>
    <mergeCell ref="E9:E10"/>
    <mergeCell ref="F9:F10"/>
    <mergeCell ref="G9:G10"/>
    <mergeCell ref="E24:F24"/>
    <mergeCell ref="E19:F19"/>
    <mergeCell ref="E21:F21"/>
    <mergeCell ref="B10:B13"/>
    <mergeCell ref="J5:J8"/>
    <mergeCell ref="E5:F5"/>
    <mergeCell ref="E7:G7"/>
    <mergeCell ref="E8:G8"/>
    <mergeCell ref="G5:H5"/>
    <mergeCell ref="E6:G6"/>
    <mergeCell ref="B1:J2"/>
    <mergeCell ref="C3:J3"/>
    <mergeCell ref="B4:C4"/>
    <mergeCell ref="E4:J4"/>
    <mergeCell ref="J9:J10"/>
    <mergeCell ref="B30:C30"/>
    <mergeCell ref="E16:F16"/>
    <mergeCell ref="B15:C15"/>
    <mergeCell ref="E15:J15"/>
    <mergeCell ref="E17:F17"/>
  </mergeCells>
  <hyperlinks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46">
      <selection activeCell="I70" sqref="I70"/>
    </sheetView>
  </sheetViews>
  <sheetFormatPr defaultColWidth="9.140625" defaultRowHeight="15"/>
  <sheetData>
    <row r="1" spans="1:13" ht="1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="70" zoomScaleNormal="70" zoomScalePageLayoutView="0" workbookViewId="0" topLeftCell="A1">
      <selection activeCell="C1" sqref="C1:C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71" t="s">
        <v>47</v>
      </c>
      <c r="B1" s="71"/>
      <c r="C1" s="56" t="str">
        <f>'[1]5.1.'!C8</f>
        <v>ТОВ "Експертна компанія "ПРОФЕСІОНАЛ"</v>
      </c>
    </row>
    <row r="2" spans="1:3" ht="15">
      <c r="A2" s="71" t="s">
        <v>46</v>
      </c>
      <c r="B2" s="71"/>
      <c r="C2" s="57">
        <f>'[1]5.1.'!C9</f>
        <v>42248</v>
      </c>
    </row>
    <row r="3" spans="1:3" ht="30" customHeight="1">
      <c r="A3" s="71" t="s">
        <v>49</v>
      </c>
      <c r="B3" s="71"/>
      <c r="C3" s="58">
        <f>'[1]5.1.'!C10</f>
        <v>1531855</v>
      </c>
    </row>
    <row r="6" spans="1:6" ht="15">
      <c r="A6" s="70" t="s">
        <v>64</v>
      </c>
      <c r="B6" s="70"/>
      <c r="C6" s="70"/>
      <c r="D6" s="70"/>
      <c r="E6" s="70"/>
      <c r="F6" s="70"/>
    </row>
    <row r="7" spans="1:6" ht="1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39</v>
      </c>
    </row>
    <row r="8" spans="1:6" ht="30">
      <c r="A8" s="2">
        <v>1</v>
      </c>
      <c r="B8" s="14">
        <v>42921</v>
      </c>
      <c r="C8" s="67">
        <v>1196331.47</v>
      </c>
      <c r="D8" s="15">
        <v>0</v>
      </c>
      <c r="E8" s="13"/>
      <c r="F8" s="66" t="s">
        <v>53</v>
      </c>
    </row>
    <row r="9" spans="1:6" ht="15">
      <c r="A9" s="2">
        <v>2</v>
      </c>
      <c r="B9" s="14">
        <v>42935</v>
      </c>
      <c r="C9" s="67">
        <v>1076698.32</v>
      </c>
      <c r="D9" s="15">
        <v>0.1</v>
      </c>
      <c r="E9" s="13"/>
      <c r="F9" s="2"/>
    </row>
    <row r="10" spans="1:6" ht="15">
      <c r="A10" s="2">
        <v>3</v>
      </c>
      <c r="B10" s="14">
        <v>42949</v>
      </c>
      <c r="C10" s="67">
        <v>957065.18</v>
      </c>
      <c r="D10" s="15">
        <v>0.2</v>
      </c>
      <c r="E10" s="13"/>
      <c r="F10" s="2"/>
    </row>
    <row r="11" spans="1:6" ht="15">
      <c r="A11" s="2">
        <v>4</v>
      </c>
      <c r="B11" s="14">
        <v>42963</v>
      </c>
      <c r="C11" s="67">
        <v>837432.03</v>
      </c>
      <c r="D11" s="15">
        <v>0.3</v>
      </c>
      <c r="E11" s="13"/>
      <c r="F11" s="2"/>
    </row>
    <row r="12" spans="1:6" ht="15">
      <c r="A12" s="2">
        <v>5</v>
      </c>
      <c r="B12" s="14">
        <v>42978</v>
      </c>
      <c r="C12" s="67">
        <v>717798.88</v>
      </c>
      <c r="D12" s="15">
        <v>0.4</v>
      </c>
      <c r="E12" s="13"/>
      <c r="F12" s="2"/>
    </row>
    <row r="13" spans="1:6" ht="15">
      <c r="A13" s="2">
        <v>6</v>
      </c>
      <c r="B13" s="14">
        <v>42992</v>
      </c>
      <c r="C13" s="67">
        <v>598165.74</v>
      </c>
      <c r="D13" s="15">
        <v>0.5</v>
      </c>
      <c r="E13" s="13"/>
      <c r="F13" s="2"/>
    </row>
    <row r="14" spans="1:6" ht="15">
      <c r="A14" s="2">
        <v>7</v>
      </c>
      <c r="B14" s="14">
        <v>43006</v>
      </c>
      <c r="C14" s="67">
        <v>478532.59</v>
      </c>
      <c r="D14" s="15">
        <v>0.6</v>
      </c>
      <c r="E14" s="13"/>
      <c r="F14" s="2"/>
    </row>
    <row r="15" spans="1:6" ht="15">
      <c r="A15" s="2">
        <v>8</v>
      </c>
      <c r="B15" s="14">
        <v>43020</v>
      </c>
      <c r="C15" s="67">
        <v>358899.44</v>
      </c>
      <c r="D15" s="15">
        <v>0.7</v>
      </c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72"/>
      <c r="B18" s="72"/>
      <c r="C18" s="72"/>
      <c r="D18" s="72"/>
      <c r="E18" s="72"/>
      <c r="F18" s="72"/>
    </row>
    <row r="19" spans="1:6" ht="15">
      <c r="A19" s="121"/>
      <c r="B19" s="121"/>
      <c r="C19" s="122"/>
      <c r="D19" s="122"/>
      <c r="E19" s="122"/>
      <c r="F19" s="122"/>
    </row>
    <row r="20" spans="1:6" ht="15">
      <c r="A20" s="123"/>
      <c r="B20" s="123"/>
      <c r="C20" s="122"/>
      <c r="D20" s="122"/>
      <c r="E20" s="122"/>
      <c r="F20" s="122"/>
    </row>
    <row r="21" spans="1:6" ht="15">
      <c r="A21" s="121"/>
      <c r="B21" s="121"/>
      <c r="C21" s="122"/>
      <c r="D21" s="122"/>
      <c r="E21" s="122"/>
      <c r="F21" s="122"/>
    </row>
    <row r="22" spans="1:6" ht="15">
      <c r="A22" s="121"/>
      <c r="B22" s="121"/>
      <c r="C22" s="124"/>
      <c r="D22" s="124"/>
      <c r="E22" s="124"/>
      <c r="F22" s="124"/>
    </row>
    <row r="23" spans="1:6" ht="15">
      <c r="A23" s="125"/>
      <c r="B23" s="125"/>
      <c r="C23" s="125"/>
      <c r="D23" s="125"/>
      <c r="E23" s="125"/>
      <c r="F23" s="125"/>
    </row>
    <row r="24" spans="1:6" ht="15">
      <c r="A24" s="126"/>
      <c r="B24" s="126"/>
      <c r="C24" s="126"/>
      <c r="D24" s="126"/>
      <c r="E24" s="126"/>
      <c r="F24" s="126"/>
    </row>
    <row r="25" spans="1:6" ht="15">
      <c r="A25" s="1"/>
      <c r="B25" s="127"/>
      <c r="C25" s="128"/>
      <c r="D25" s="129"/>
      <c r="E25" s="130"/>
      <c r="F25" s="131"/>
    </row>
    <row r="26" spans="1:6" ht="15.75">
      <c r="A26" s="132"/>
      <c r="B26" s="128"/>
      <c r="C26" s="133"/>
      <c r="D26" s="134"/>
      <c r="E26" s="135"/>
      <c r="F26" s="136"/>
    </row>
    <row r="27" spans="1:6" ht="15">
      <c r="A27" s="1"/>
      <c r="B27" s="4"/>
      <c r="C27" s="137"/>
      <c r="D27" s="138"/>
      <c r="E27" s="137"/>
      <c r="F27" s="1"/>
    </row>
    <row r="28" spans="1:6" ht="15">
      <c r="A28" s="1"/>
      <c r="B28" s="4"/>
      <c r="C28" s="137"/>
      <c r="D28" s="138"/>
      <c r="E28" s="137"/>
      <c r="F28" s="1"/>
    </row>
  </sheetData>
  <sheetProtection/>
  <mergeCells count="12">
    <mergeCell ref="A24:F24"/>
    <mergeCell ref="A18:F18"/>
    <mergeCell ref="C19:F19"/>
    <mergeCell ref="A20:B20"/>
    <mergeCell ref="C20:F20"/>
    <mergeCell ref="C21:F21"/>
    <mergeCell ref="C22:F22"/>
    <mergeCell ref="A23:F23"/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"/>
  <sheetViews>
    <sheetView zoomScale="70" zoomScaleNormal="70" zoomScalePageLayoutView="0" workbookViewId="0" topLeftCell="A1">
      <selection activeCell="A2" sqref="A2:W8"/>
    </sheetView>
  </sheetViews>
  <sheetFormatPr defaultColWidth="9.140625" defaultRowHeight="15"/>
  <cols>
    <col min="1" max="1" width="60.7109375" style="0" customWidth="1"/>
    <col min="2" max="2" width="37.7109375" style="0" customWidth="1"/>
    <col min="3" max="3" width="25.57421875" style="0" customWidth="1"/>
    <col min="4" max="4" width="26.140625" style="0" customWidth="1"/>
  </cols>
  <sheetData>
    <row r="1" ht="15">
      <c r="A1" s="3" t="s">
        <v>40</v>
      </c>
    </row>
    <row r="2" spans="1:23" ht="26.25" customHeight="1">
      <c r="A2" s="16" t="s">
        <v>54</v>
      </c>
      <c r="B2" s="17" t="str">
        <f>'[1]5.1.'!D74</f>
        <v>м. Харків, вул. Гоголя, 2.</v>
      </c>
      <c r="C2" s="17" t="e">
        <f>'[1]5.1.'!#REF!</f>
        <v>#REF!</v>
      </c>
      <c r="D2" s="17">
        <f>'[1]5.1.'!E74</f>
        <v>0</v>
      </c>
      <c r="E2" s="17">
        <f>'[1]5.1.'!H74</f>
        <v>0</v>
      </c>
      <c r="F2" s="17">
        <f>'[1]5.1.'!I74</f>
        <v>0</v>
      </c>
      <c r="G2" s="17">
        <f>'[1]5.1.'!J74</f>
        <v>0</v>
      </c>
      <c r="H2" s="17">
        <f>'[1]5.1.'!K74</f>
        <v>0</v>
      </c>
      <c r="I2" s="17">
        <f>'[1]5.1.'!L74</f>
        <v>0</v>
      </c>
      <c r="J2" s="17">
        <f>'[1]5.1.'!M74</f>
        <v>0</v>
      </c>
      <c r="K2" s="17">
        <f>'[1]5.1.'!N74</f>
        <v>0</v>
      </c>
      <c r="L2" s="17">
        <f>'[1]5.1.'!O74</f>
        <v>0</v>
      </c>
      <c r="M2" s="17">
        <f>'[1]5.1.'!P74</f>
        <v>0</v>
      </c>
      <c r="N2" s="17">
        <f>'[1]5.1.'!Q74</f>
        <v>0</v>
      </c>
      <c r="O2" s="17">
        <f>'[1]5.1.'!R74</f>
        <v>0</v>
      </c>
      <c r="P2" s="17">
        <f>'[1]5.1.'!S74</f>
        <v>0</v>
      </c>
      <c r="Q2" s="17">
        <f>'[1]5.1.'!T74</f>
        <v>0</v>
      </c>
      <c r="R2" s="17">
        <f>'[1]5.1.'!U74</f>
        <v>0</v>
      </c>
      <c r="S2" s="17">
        <f>'[1]5.1.'!V74</f>
        <v>0</v>
      </c>
      <c r="T2" s="17">
        <f>'[1]5.1.'!W74</f>
        <v>0</v>
      </c>
      <c r="U2" s="17">
        <f>'[1]5.1.'!X74</f>
        <v>0</v>
      </c>
      <c r="V2" s="17">
        <f>'[1]5.1.'!Y74</f>
        <v>0</v>
      </c>
      <c r="W2" s="17">
        <f>'[1]5.1.'!Z74</f>
        <v>0</v>
      </c>
    </row>
    <row r="3" spans="1:23" ht="15">
      <c r="A3" s="11" t="s">
        <v>35</v>
      </c>
      <c r="B3" s="19">
        <f>'[1]5.1.'!D75</f>
        <v>2120000</v>
      </c>
      <c r="C3" s="19" t="e">
        <f>'[1]5.1.'!#REF!</f>
        <v>#REF!</v>
      </c>
      <c r="D3" s="17">
        <f>'[1]5.1.'!E75</f>
        <v>0</v>
      </c>
      <c r="E3" s="19">
        <f>'[1]5.1.'!H75</f>
        <v>0</v>
      </c>
      <c r="F3" s="19">
        <f>'[1]5.1.'!I75</f>
        <v>0</v>
      </c>
      <c r="G3" s="19">
        <f>'[1]5.1.'!J75</f>
        <v>0</v>
      </c>
      <c r="H3" s="19">
        <f>'[1]5.1.'!K75</f>
        <v>0</v>
      </c>
      <c r="I3" s="19">
        <f>'[1]5.1.'!L75</f>
        <v>0</v>
      </c>
      <c r="J3" s="19">
        <f>'[1]5.1.'!M75</f>
        <v>0</v>
      </c>
      <c r="K3" s="19">
        <f>'[1]5.1.'!N75</f>
        <v>0</v>
      </c>
      <c r="L3" s="19">
        <f>'[1]5.1.'!O75</f>
        <v>0</v>
      </c>
      <c r="M3" s="19">
        <f>'[1]5.1.'!P75</f>
        <v>0</v>
      </c>
      <c r="N3" s="19">
        <f>'[1]5.1.'!Q75</f>
        <v>0</v>
      </c>
      <c r="O3" s="19">
        <f>'[1]5.1.'!R75</f>
        <v>0</v>
      </c>
      <c r="P3" s="19">
        <f>'[1]5.1.'!S75</f>
        <v>0</v>
      </c>
      <c r="Q3" s="19">
        <f>'[1]5.1.'!T75</f>
        <v>0</v>
      </c>
      <c r="R3" s="19">
        <f>'[1]5.1.'!U75</f>
        <v>0</v>
      </c>
      <c r="S3" s="19">
        <f>'[1]5.1.'!V75</f>
        <v>0</v>
      </c>
      <c r="T3" s="19">
        <f>'[1]5.1.'!W75</f>
        <v>0</v>
      </c>
      <c r="U3" s="19">
        <f>'[1]5.1.'!X75</f>
        <v>0</v>
      </c>
      <c r="V3" s="19">
        <f>'[1]5.1.'!Y75</f>
        <v>0</v>
      </c>
      <c r="W3" s="19">
        <f>'[1]5.1.'!Z75</f>
        <v>0</v>
      </c>
    </row>
    <row r="4" spans="1:23" ht="15">
      <c r="A4" s="11" t="s">
        <v>55</v>
      </c>
      <c r="B4" s="20" t="str">
        <f>IF('[1]5.1.'!D76=0," ",'[1]5.1.'!D76)</f>
        <v> </v>
      </c>
      <c r="C4" s="20" t="e">
        <f>IF('[1]5.1.'!#REF!=0," ",'[1]5.1.'!#REF!)</f>
        <v>#REF!</v>
      </c>
      <c r="D4" s="20" t="str">
        <f>IF('[1]5.1.'!E76=0," ",'[1]5.1.'!E76)</f>
        <v> </v>
      </c>
      <c r="E4" s="20" t="str">
        <f>IF('[1]5.1.'!H76=0," ",'[1]5.1.'!H76)</f>
        <v> </v>
      </c>
      <c r="F4" s="20" t="str">
        <f>IF('[1]5.1.'!I76=0," ",'[1]5.1.'!I76)</f>
        <v> </v>
      </c>
      <c r="G4" s="20" t="str">
        <f>IF('[1]5.1.'!J76=0," ",'[1]5.1.'!J76)</f>
        <v> </v>
      </c>
      <c r="H4" s="20" t="str">
        <f>IF('[1]5.1.'!K76=0," ",'[1]5.1.'!K76)</f>
        <v> </v>
      </c>
      <c r="I4" s="20" t="str">
        <f>IF('[1]5.1.'!L76=0," ",'[1]5.1.'!L76)</f>
        <v> </v>
      </c>
      <c r="J4" s="20" t="str">
        <f>IF('[1]5.1.'!M76=0," ",'[1]5.1.'!M76)</f>
        <v> </v>
      </c>
      <c r="K4" s="20" t="str">
        <f>IF('[1]5.1.'!N76=0," ",'[1]5.1.'!N76)</f>
        <v> </v>
      </c>
      <c r="L4" s="20" t="str">
        <f>IF('[1]5.1.'!O76=0," ",'[1]5.1.'!O76)</f>
        <v> </v>
      </c>
      <c r="M4" s="20" t="str">
        <f>IF('[1]5.1.'!P76=0," ",'[1]5.1.'!P76)</f>
        <v> </v>
      </c>
      <c r="N4" s="20" t="str">
        <f>IF('[1]5.1.'!Q76=0," ",'[1]5.1.'!Q76)</f>
        <v> </v>
      </c>
      <c r="O4" s="20" t="str">
        <f>IF('[1]5.1.'!R76=0," ",'[1]5.1.'!R76)</f>
        <v> </v>
      </c>
      <c r="P4" s="20" t="str">
        <f>IF('[1]5.1.'!S76=0," ",'[1]5.1.'!S76)</f>
        <v> </v>
      </c>
      <c r="Q4" s="20" t="str">
        <f>IF('[1]5.1.'!T76=0," ",'[1]5.1.'!T76)</f>
        <v> </v>
      </c>
      <c r="R4" s="20" t="str">
        <f>IF('[1]5.1.'!U76=0," ",'[1]5.1.'!U76)</f>
        <v> </v>
      </c>
      <c r="S4" s="20" t="str">
        <f>IF('[1]5.1.'!V76=0," ",'[1]5.1.'!V76)</f>
        <v> </v>
      </c>
      <c r="T4" s="20" t="str">
        <f>IF('[1]5.1.'!W76=0," ",'[1]5.1.'!W76)</f>
        <v> </v>
      </c>
      <c r="U4" s="20" t="str">
        <f>IF('[1]5.1.'!X76=0," ",'[1]5.1.'!X76)</f>
        <v> </v>
      </c>
      <c r="V4" s="20" t="str">
        <f>IF('[1]5.1.'!Y76=0," ",'[1]5.1.'!Y76)</f>
        <v> </v>
      </c>
      <c r="W4" s="20" t="str">
        <f>IF('[1]5.1.'!Z76=0," ",'[1]5.1.'!Z76)</f>
        <v> </v>
      </c>
    </row>
    <row r="5" spans="1:23" ht="15">
      <c r="A5" s="11" t="s">
        <v>36</v>
      </c>
      <c r="B5" s="19">
        <f>'[1]5.1.'!D77</f>
        <v>0</v>
      </c>
      <c r="C5" s="19" t="e">
        <f>'[1]5.1.'!#REF!</f>
        <v>#REF!</v>
      </c>
      <c r="D5" s="17">
        <f>'[1]5.1.'!E77</f>
        <v>0</v>
      </c>
      <c r="E5" s="19">
        <f>'[1]5.1.'!H77</f>
        <v>0</v>
      </c>
      <c r="F5" s="19">
        <f>'[1]5.1.'!I77</f>
        <v>0</v>
      </c>
      <c r="G5" s="19">
        <f>'[1]5.1.'!J77</f>
        <v>0</v>
      </c>
      <c r="H5" s="19">
        <f>'[1]5.1.'!K77</f>
        <v>0</v>
      </c>
      <c r="I5" s="19">
        <f>'[1]5.1.'!L77</f>
        <v>0</v>
      </c>
      <c r="J5" s="19">
        <f>'[1]5.1.'!M77</f>
        <v>0</v>
      </c>
      <c r="K5" s="19">
        <f>'[1]5.1.'!N77</f>
        <v>0</v>
      </c>
      <c r="L5" s="19">
        <f>'[1]5.1.'!O77</f>
        <v>0</v>
      </c>
      <c r="M5" s="19">
        <f>'[1]5.1.'!P77</f>
        <v>0</v>
      </c>
      <c r="N5" s="19">
        <f>'[1]5.1.'!Q77</f>
        <v>0</v>
      </c>
      <c r="O5" s="19">
        <f>'[1]5.1.'!R77</f>
        <v>0</v>
      </c>
      <c r="P5" s="19">
        <f>'[1]5.1.'!S77</f>
        <v>0</v>
      </c>
      <c r="Q5" s="19">
        <f>'[1]5.1.'!T77</f>
        <v>0</v>
      </c>
      <c r="R5" s="19">
        <f>'[1]5.1.'!U77</f>
        <v>0</v>
      </c>
      <c r="S5" s="19">
        <f>'[1]5.1.'!V77</f>
        <v>0</v>
      </c>
      <c r="T5" s="19">
        <f>'[1]5.1.'!W77</f>
        <v>0</v>
      </c>
      <c r="U5" s="19">
        <f>'[1]5.1.'!X77</f>
        <v>0</v>
      </c>
      <c r="V5" s="19">
        <f>'[1]5.1.'!Y77</f>
        <v>0</v>
      </c>
      <c r="W5" s="19">
        <f>'[1]5.1.'!Z77</f>
        <v>0</v>
      </c>
    </row>
    <row r="6" spans="1:23" ht="22.5">
      <c r="A6" s="11" t="s">
        <v>56</v>
      </c>
      <c r="B6" s="17" t="str">
        <f>'[1]5.1.'!D79</f>
        <v>нерухомість</v>
      </c>
      <c r="C6" s="17" t="e">
        <f>'[1]5.1.'!#REF!</f>
        <v>#REF!</v>
      </c>
      <c r="D6" s="17">
        <f>'[1]5.1.'!E79</f>
        <v>0</v>
      </c>
      <c r="E6" s="17">
        <f>'[1]5.1.'!H79</f>
        <v>0</v>
      </c>
      <c r="F6" s="17">
        <f>'[1]5.1.'!I79</f>
        <v>0</v>
      </c>
      <c r="G6" s="17">
        <f>'[1]5.1.'!J79</f>
        <v>0</v>
      </c>
      <c r="H6" s="17">
        <f>'[1]5.1.'!K79</f>
        <v>0</v>
      </c>
      <c r="I6" s="17">
        <f>'[1]5.1.'!L79</f>
        <v>0</v>
      </c>
      <c r="J6" s="17">
        <f>'[1]5.1.'!M79</f>
        <v>0</v>
      </c>
      <c r="K6" s="17">
        <f>'[1]5.1.'!N79</f>
        <v>0</v>
      </c>
      <c r="L6" s="17">
        <f>'[1]5.1.'!O79</f>
        <v>0</v>
      </c>
      <c r="M6" s="17">
        <f>'[1]5.1.'!P79</f>
        <v>0</v>
      </c>
      <c r="N6" s="17">
        <f>'[1]5.1.'!Q79</f>
        <v>0</v>
      </c>
      <c r="O6" s="17">
        <f>'[1]5.1.'!R79</f>
        <v>0</v>
      </c>
      <c r="P6" s="17">
        <f>'[1]5.1.'!S79</f>
        <v>0</v>
      </c>
      <c r="Q6" s="17">
        <f>'[1]5.1.'!T79</f>
        <v>0</v>
      </c>
      <c r="R6" s="17">
        <f>'[1]5.1.'!U79</f>
        <v>0</v>
      </c>
      <c r="S6" s="17">
        <f>'[1]5.1.'!V79</f>
        <v>0</v>
      </c>
      <c r="T6" s="17">
        <f>'[1]5.1.'!W79</f>
        <v>0</v>
      </c>
      <c r="U6" s="17">
        <f>'[1]5.1.'!X79</f>
        <v>0</v>
      </c>
      <c r="V6" s="17">
        <f>'[1]5.1.'!Y79</f>
        <v>0</v>
      </c>
      <c r="W6" s="17">
        <f>'[1]5.1.'!Z79</f>
        <v>0</v>
      </c>
    </row>
    <row r="7" spans="1:23" s="27" customFormat="1" ht="69" customHeight="1">
      <c r="A7" s="18" t="s">
        <v>57</v>
      </c>
      <c r="B7" s="17" t="str">
        <f>'[1]5.1.'!D80</f>
        <v>Нежитлові приміщення 1-ГО ПОВЕРХУ №І,ІІ,ІІІ,2-1-:-2-6, 3-1-:-3-6., 5-1, 11-1, 6 ТА 2-ГО ПОВЕРХУ №1, 10-1:-10-6, 14-1, 14-2, 16-5, 17-1, 19-1, 19-3, 4,5, МАНСАРДИ ЛІТ А-3,  загальною площею: 883,5 кв.м., за адресою: м. Харків, вул. Гоголя, 2.</v>
      </c>
      <c r="C7" s="17" t="e">
        <f>'[1]5.1.'!#REF!</f>
        <v>#REF!</v>
      </c>
      <c r="D7" s="17">
        <f>'[1]5.1.'!E80</f>
        <v>0</v>
      </c>
      <c r="E7" s="17">
        <f>'[1]5.1.'!H80</f>
        <v>0</v>
      </c>
      <c r="F7" s="17">
        <f>'[1]5.1.'!I80</f>
        <v>0</v>
      </c>
      <c r="G7" s="17">
        <f>'[1]5.1.'!J80</f>
        <v>0</v>
      </c>
      <c r="H7" s="17">
        <f>'[1]5.1.'!K80</f>
        <v>0</v>
      </c>
      <c r="I7" s="17">
        <f>'[1]5.1.'!L80</f>
        <v>0</v>
      </c>
      <c r="J7" s="17">
        <f>'[1]5.1.'!M80</f>
        <v>0</v>
      </c>
      <c r="K7" s="17">
        <f>'[1]5.1.'!N80</f>
        <v>0</v>
      </c>
      <c r="L7" s="17">
        <f>'[1]5.1.'!O80</f>
        <v>0</v>
      </c>
      <c r="M7" s="17">
        <f>'[1]5.1.'!P80</f>
        <v>0</v>
      </c>
      <c r="N7" s="17">
        <f>'[1]5.1.'!Q80</f>
        <v>0</v>
      </c>
      <c r="O7" s="17">
        <f>'[1]5.1.'!R80</f>
        <v>0</v>
      </c>
      <c r="P7" s="17">
        <f>'[1]5.1.'!S80</f>
        <v>0</v>
      </c>
      <c r="Q7" s="17">
        <f>'[1]5.1.'!T80</f>
        <v>0</v>
      </c>
      <c r="R7" s="17">
        <f>'[1]5.1.'!U80</f>
        <v>0</v>
      </c>
      <c r="S7" s="17">
        <f>'[1]5.1.'!V80</f>
        <v>0</v>
      </c>
      <c r="T7" s="17">
        <f>'[1]5.1.'!W80</f>
        <v>0</v>
      </c>
      <c r="U7" s="17">
        <f>'[1]5.1.'!X80</f>
        <v>0</v>
      </c>
      <c r="V7" s="17">
        <f>'[1]5.1.'!Y80</f>
        <v>0</v>
      </c>
      <c r="W7" s="17">
        <f>'[1]5.1.'!Z80</f>
        <v>0</v>
      </c>
    </row>
    <row r="8" spans="1:23" ht="33.75">
      <c r="A8" s="18" t="s">
        <v>58</v>
      </c>
      <c r="B8" s="17">
        <f>'[1]5.1.'!D81</f>
        <v>0</v>
      </c>
      <c r="C8" s="17" t="e">
        <f>'[1]5.1.'!#REF!</f>
        <v>#REF!</v>
      </c>
      <c r="D8" s="17">
        <f>'[1]5.1.'!E81</f>
        <v>0</v>
      </c>
      <c r="E8" s="17">
        <f>'[1]5.1.'!H81</f>
        <v>0</v>
      </c>
      <c r="F8" s="17">
        <f>'[1]5.1.'!I81</f>
        <v>0</v>
      </c>
      <c r="G8" s="17">
        <f>'[1]5.1.'!J81</f>
        <v>0</v>
      </c>
      <c r="H8" s="17">
        <f>'[1]5.1.'!K81</f>
        <v>0</v>
      </c>
      <c r="I8" s="17">
        <f>'[1]5.1.'!L81</f>
        <v>0</v>
      </c>
      <c r="J8" s="17">
        <f>'[1]5.1.'!M81</f>
        <v>0</v>
      </c>
      <c r="K8" s="17">
        <f>'[1]5.1.'!N81</f>
        <v>0</v>
      </c>
      <c r="L8" s="17">
        <f>'[1]5.1.'!O81</f>
        <v>0</v>
      </c>
      <c r="M8" s="17">
        <f>'[1]5.1.'!P81</f>
        <v>0</v>
      </c>
      <c r="N8" s="17">
        <f>'[1]5.1.'!Q81</f>
        <v>0</v>
      </c>
      <c r="O8" s="17">
        <f>'[1]5.1.'!R81</f>
        <v>0</v>
      </c>
      <c r="P8" s="17">
        <f>'[1]5.1.'!S81</f>
        <v>0</v>
      </c>
      <c r="Q8" s="17">
        <f>'[1]5.1.'!T81</f>
        <v>0</v>
      </c>
      <c r="R8" s="17">
        <f>'[1]5.1.'!U81</f>
        <v>0</v>
      </c>
      <c r="S8" s="17">
        <f>'[1]5.1.'!V81</f>
        <v>0</v>
      </c>
      <c r="T8" s="17">
        <f>'[1]5.1.'!W81</f>
        <v>0</v>
      </c>
      <c r="U8" s="17">
        <f>'[1]5.1.'!X81</f>
        <v>0</v>
      </c>
      <c r="V8" s="17">
        <f>'[1]5.1.'!Y81</f>
        <v>0</v>
      </c>
      <c r="W8" s="17">
        <f>'[1]5.1.'!Z81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2018-06-12T10:39:10Z</cp:lastPrinted>
  <dcterms:created xsi:type="dcterms:W3CDTF">2015-10-12T12:03:25Z</dcterms:created>
  <dcterms:modified xsi:type="dcterms:W3CDTF">2018-06-13T09:29:00Z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