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журнал торгов" sheetId="1" r:id="rId1"/>
    <sheet name="ПублПасп" sheetId="2" r:id="rId2"/>
    <sheet name="Застава" sheetId="3" r:id="rId3"/>
    <sheet name="Порука" sheetId="4" r:id="rId4"/>
  </sheets>
  <externalReferences>
    <externalReference r:id="rId7"/>
    <externalReference r:id="rId8"/>
  </externalReference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<sst xmlns="http://schemas.openxmlformats.org/spreadsheetml/2006/main" count="110" uniqueCount="88">
  <si>
    <t>Товариство з обмеженою відповідальністю «М Консалтинг»</t>
  </si>
  <si>
    <t>ні</t>
  </si>
  <si>
    <t>так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</si>
  <si>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</si>
  <si>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</si>
  <si>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</si>
  <si>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</si>
  <si>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</si>
  <si>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</si>
  <si>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</si>
  <si>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</si>
  <si>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</si>
  <si>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</si>
  <si>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</si>
  <si>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</si>
  <si>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</si>
  <si>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</si>
  <si>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</si>
  <si>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</si>
  <si>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</si>
  <si>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</si>
  <si>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</si>
  <si>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</si>
  <si>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</si>
  <si>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</si>
  <si>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</si>
  <si>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</si>
  <si>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</si>
  <si>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</si>
  <si>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</si>
  <si>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</si>
  <si>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</si>
  <si>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</si>
  <si>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</si>
  <si>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</si>
  <si>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</si>
  <si>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</si>
  <si>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</si>
  <si>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</si>
  <si>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</si>
  <si>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</si>
  <si>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</si>
  <si>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</si>
  <si>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</si>
  <si>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</si>
  <si>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</si>
  <si>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</si>
  <si>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</si>
  <si>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</si>
  <si>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</si>
  <si>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</si>
  <si>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</si>
  <si>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</si>
  <si>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</si>
  <si>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</si>
  <si>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</si>
  <si>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</si>
  <si>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</si>
  <si>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</si>
  <si>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</si>
  <si>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</si>
  <si>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</si>
  <si>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</si>
  <si>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</si>
  <si>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</si>
  <si>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</si>
  <si>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</si>
  <si>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</si>
  <si>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 xml:space="preserve"> </t>
  </si>
  <si>
    <t>Детальний опис поруки</t>
  </si>
  <si>
    <t>Заставна вартість після переоцінки</t>
  </si>
  <si>
    <t>Харківська обл,  м.Куп"янськ,</t>
  </si>
  <si>
    <t>товари в обороті</t>
  </si>
  <si>
    <t>виробничі запаси</t>
  </si>
  <si>
    <t xml:space="preserve">8 775 000,00 </t>
  </si>
  <si>
    <t>26.11.2015</t>
  </si>
  <si>
    <t>12.01.2016</t>
  </si>
  <si>
    <t>22.06.2017</t>
  </si>
  <si>
    <t>ціна з урахуванням договору № 817, 852, 1030</t>
  </si>
  <si>
    <t>11.07.2017</t>
  </si>
  <si>
    <t>27.07.2017</t>
  </si>
  <si>
    <t>14.08.2017</t>
  </si>
  <si>
    <t>26.09.2017</t>
  </si>
  <si>
    <t>10.10.2017</t>
  </si>
  <si>
    <t>25.10.2017</t>
  </si>
  <si>
    <t>08.11.2017</t>
  </si>
  <si>
    <t>01.02.2018</t>
  </si>
  <si>
    <t>817, 852, 1030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</si>
</sst>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22]d\ mmmm\ yyyy&quot; р.&quot;"/>
    <numFmt numFmtId="192" formatCode="0.00_ ;[Red]\-0.00\ "/>
    <numFmt numFmtId="193" formatCode="0_ ;[Red]\-0\ "/>
  </numFmts>
  <fonts count="4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2.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ill="0" applyBorder="0" applyProtection="0">
      <alignment/>
    </xf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168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0" fontId="0" fillId="0" borderId="0" applyFill="0" applyBorder="0" applyProtection="0">
      <alignment/>
    </xf>
    <xf numFmtId="180" fontId="0" fillId="0" borderId="0" applyFill="0" applyBorder="0" applyProtection="0">
      <alignment/>
    </xf>
    <xf numFmtId="169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5" fillId="0" borderId="10" xfId="0" applyFont="1" applyBorder="1" applyAlignment="1" applyProtection="1">
      <alignment/>
      <protection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1" fontId="0" fillId="0" borderId="0" xfId="63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42" applyNumberFormat="1" applyFont="1" applyFill="1" applyBorder="1" applyAlignment="1" applyProtection="1">
      <alignment horizontal="center"/>
      <protection/>
    </xf>
    <xf numFmtId="0" fontId="2" fillId="0" borderId="10" xfId="42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183" fontId="9" fillId="33" borderId="10" xfId="0" applyNumberFormat="1" applyFont="1" applyFill="1" applyBorder="1" applyAlignment="1">
      <alignment wrapText="1"/>
    </xf>
    <xf numFmtId="14" fontId="9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1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186" fontId="0" fillId="0" borderId="10" xfId="63" applyNumberFormat="1" applyFont="1" applyFill="1" applyBorder="1" applyAlignment="1" applyProtection="1">
      <alignment horizontal="center" wrapText="1"/>
      <protection/>
    </xf>
    <xf numFmtId="192" fontId="0" fillId="0" borderId="14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>
      <alignment horizontal="center" wrapText="1"/>
    </xf>
    <xf numFmtId="186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86" fontId="0" fillId="0" borderId="14" xfId="0" applyNumberFormat="1" applyFont="1" applyFill="1" applyBorder="1" applyAlignment="1" applyProtection="1">
      <alignment horizontal="right"/>
      <protection/>
    </xf>
    <xf numFmtId="193" fontId="0" fillId="0" borderId="14" xfId="63" applyNumberFormat="1" applyFont="1" applyFill="1" applyBorder="1" applyAlignment="1" applyProtection="1">
      <alignment horizontal="right"/>
      <protection/>
    </xf>
    <xf numFmtId="186" fontId="28" fillId="0" borderId="10" xfId="0" applyNumberFormat="1" applyFont="1" applyFill="1" applyBorder="1" applyAlignment="1" applyProtection="1">
      <alignment vertical="center"/>
      <protection locked="0"/>
    </xf>
    <xf numFmtId="186" fontId="6" fillId="0" borderId="10" xfId="0" applyNumberFormat="1" applyFont="1" applyFill="1" applyBorder="1" applyAlignment="1">
      <alignment horizontal="right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10" fillId="36" borderId="19" xfId="0" applyNumberFormat="1" applyFont="1" applyFill="1" applyBorder="1" applyAlignment="1">
      <alignment horizontal="center" vertical="center" wrapText="1"/>
    </xf>
    <xf numFmtId="4" fontId="8" fillId="33" borderId="10" xfId="63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6" fontId="8" fillId="33" borderId="1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9" fontId="8" fillId="33" borderId="10" xfId="58" applyFont="1" applyFill="1" applyBorder="1" applyAlignment="1" applyProtection="1">
      <alignment horizontal="center" vertical="center"/>
      <protection/>
    </xf>
    <xf numFmtId="181" fontId="8" fillId="33" borderId="10" xfId="63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21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7" borderId="0" xfId="0" applyFont="1" applyFill="1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Процентный_макрос_Зразок Демарк (КД ЮО)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_макрос_Зразок Демарк (КД ЮО)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77;&#1084;&#1072;&#1088;&#1082;\&#1092;&#1086;&#1085;&#1076;%20&#1087;&#1088;&#1086;&#1087;&#1086;&#1079;&#1080;&#1094;&#1110;&#1111;\2018\&#1082;&#1088;&#1077;&#1076;&#1080;&#1090;&#1080;\&#1082;&#1088;&#1077;&#1076;&#1080;&#1090;&#1080;%20&#1072;&#1082;&#1094;&#1110;&#1086;&#1085;&#1077;&#1088;&#1080;%2015%2002%202018\&#1055;&#1091;&#1073;&#1083;.&#1087;&#1072;&#1089;&#1087;&#1086;&#1088;&#1090;__&#1042;&#1072;&#1083;&#1077;&#1086;&#1084;&#1077;&#1076;_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77;&#1084;&#1072;&#1088;&#1082;\&#1092;&#1086;&#1085;&#1076;%20&#1087;&#1088;&#1086;&#1087;&#1086;&#1079;&#1080;&#1094;&#1110;&#1111;\2018\&#1082;&#1088;&#1077;&#1076;&#1080;&#1090;&#1080;\&#1082;&#1088;&#1077;&#1076;&#1080;&#1090;&#1080;%20&#1072;&#1082;&#1094;&#1110;&#1086;&#1085;&#1077;&#1088;&#1080;%2015%2002%202018\&#1055;&#1091;&#1073;&#1083;.&#1087;&#1072;&#1089;&#1087;&#1086;&#1088;&#1090;__&#1042;&#1072;&#1083;&#1077;&#1086;&#1084;&#1077;&#1076;_8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Демарк</v>
          </cell>
        </row>
        <row r="15">
          <cell r="D15" t="str">
            <v>Юридична особа</v>
          </cell>
        </row>
        <row r="18">
          <cell r="D18" t="str">
            <v>Київська обл., м.Київ</v>
          </cell>
        </row>
        <row r="19">
          <cell r="D19" t="str">
            <v>ні</v>
          </cell>
        </row>
        <row r="21">
          <cell r="D21" t="str">
            <v>Неспеціалізована оптова торгівля</v>
          </cell>
        </row>
        <row r="27">
          <cell r="D27" t="str">
            <v>поточна діяльність</v>
          </cell>
        </row>
        <row r="50">
          <cell r="D50" t="str">
            <v>ні</v>
          </cell>
        </row>
        <row r="51">
          <cell r="D51" t="str">
            <v>-</v>
          </cell>
        </row>
        <row r="53">
          <cell r="D53">
            <v>42244</v>
          </cell>
        </row>
        <row r="56">
          <cell r="D56" t="str">
            <v>ні</v>
          </cell>
        </row>
        <row r="58">
          <cell r="D58">
            <v>42527</v>
          </cell>
        </row>
        <row r="62">
          <cell r="D62" t="str">
            <v>-</v>
          </cell>
        </row>
        <row r="64">
          <cell r="D64" t="str">
            <v>ні</v>
          </cell>
        </row>
        <row r="65">
          <cell r="D65" t="str">
            <v>-</v>
          </cell>
        </row>
        <row r="74">
          <cell r="D74" t="str">
            <v>Харківська обл,  м.Куп"янськ,</v>
          </cell>
        </row>
        <row r="75">
          <cell r="D75">
            <v>7409665</v>
          </cell>
        </row>
        <row r="76">
          <cell r="D76">
            <v>39674</v>
          </cell>
        </row>
        <row r="77">
          <cell r="D77">
            <v>7409665</v>
          </cell>
        </row>
        <row r="78">
          <cell r="D78" t="str">
            <v>товари в обороті</v>
          </cell>
        </row>
        <row r="79">
          <cell r="D79" t="str">
            <v>виробничі запаси</v>
          </cell>
        </row>
        <row r="80">
          <cell r="D80" t="str">
            <v>так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74">
          <cell r="E74" t="str">
            <v>Харківська обл,  м.Куп"янськ, ВАТ " Куп"янський ливарний завод"</v>
          </cell>
        </row>
        <row r="75">
          <cell r="E75" t="str">
            <v>7 050 000,00 </v>
          </cell>
        </row>
        <row r="76">
          <cell r="E76">
            <v>40268</v>
          </cell>
        </row>
        <row r="77">
          <cell r="E77" t="str">
            <v>7 050 000,00 </v>
          </cell>
        </row>
        <row r="78">
          <cell r="E78" t="str">
            <v>товари в обороті</v>
          </cell>
        </row>
        <row r="79">
          <cell r="E79" t="str">
            <v>виробничі запаси</v>
          </cell>
        </row>
        <row r="80">
          <cell r="E80" t="str">
            <v>так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1" sqref="D21"/>
    </sheetView>
  </sheetViews>
  <sheetFormatPr defaultColWidth="8.57421875" defaultRowHeight="15"/>
  <cols>
    <col min="1" max="1" width="41.28125" style="65" customWidth="1"/>
    <col min="2" max="2" width="21.8515625" style="65" customWidth="1"/>
    <col min="3" max="3" width="24.8515625" style="65" customWidth="1"/>
    <col min="4" max="4" width="37.8515625" style="65" customWidth="1"/>
    <col min="5" max="5" width="22.00390625" style="65" customWidth="1"/>
    <col min="6" max="6" width="31.28125" style="65" customWidth="1"/>
    <col min="7" max="16384" width="8.57421875" style="65" customWidth="1"/>
  </cols>
  <sheetData>
    <row r="1" spans="1:2" ht="11.25">
      <c r="A1" s="63" t="s">
        <v>3</v>
      </c>
      <c r="B1" s="64" t="s">
        <v>0</v>
      </c>
    </row>
    <row r="2" spans="1:2" ht="11.25">
      <c r="A2" s="63" t="s">
        <v>4</v>
      </c>
      <c r="B2" s="66">
        <v>42186</v>
      </c>
    </row>
    <row r="3" spans="1:2" ht="11.25">
      <c r="A3" s="63" t="s">
        <v>5</v>
      </c>
      <c r="B3" s="67">
        <v>241600</v>
      </c>
    </row>
    <row r="4" spans="1:6" ht="11.25">
      <c r="A4" s="74" t="s">
        <v>6</v>
      </c>
      <c r="B4" s="74"/>
      <c r="C4" s="74"/>
      <c r="D4" s="74"/>
      <c r="E4" s="74"/>
      <c r="F4" s="74"/>
    </row>
    <row r="5" spans="1:6" ht="11.25">
      <c r="A5" s="63" t="s">
        <v>7</v>
      </c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</row>
    <row r="6" spans="1:6" ht="11.25">
      <c r="A6" s="63">
        <v>1</v>
      </c>
      <c r="B6" s="66" t="s">
        <v>75</v>
      </c>
      <c r="C6" s="68">
        <v>15040271.42</v>
      </c>
      <c r="D6" s="69"/>
      <c r="E6" s="70"/>
      <c r="F6" s="63"/>
    </row>
    <row r="7" spans="1:6" ht="12" thickBot="1">
      <c r="A7" s="63">
        <v>2</v>
      </c>
      <c r="B7" s="66" t="s">
        <v>76</v>
      </c>
      <c r="C7" s="71">
        <v>13536244.27</v>
      </c>
      <c r="D7" s="69"/>
      <c r="E7" s="70"/>
      <c r="F7" s="63"/>
    </row>
    <row r="8" spans="1:6" ht="12" thickBot="1">
      <c r="A8" s="63">
        <v>3</v>
      </c>
      <c r="B8" s="66" t="s">
        <v>77</v>
      </c>
      <c r="C8" s="60">
        <v>21580677.92</v>
      </c>
      <c r="D8" s="69"/>
      <c r="E8" s="70"/>
      <c r="F8" s="63" t="s">
        <v>78</v>
      </c>
    </row>
    <row r="9" spans="1:6" ht="11.25">
      <c r="A9" s="63">
        <v>4</v>
      </c>
      <c r="B9" s="66" t="s">
        <v>79</v>
      </c>
      <c r="C9" s="70">
        <v>19422610.128000002</v>
      </c>
      <c r="D9" s="69"/>
      <c r="E9" s="70"/>
      <c r="F9" s="63" t="s">
        <v>78</v>
      </c>
    </row>
    <row r="10" spans="1:6" ht="11.25">
      <c r="A10" s="63">
        <v>5</v>
      </c>
      <c r="B10" s="66" t="s">
        <v>80</v>
      </c>
      <c r="C10" s="70">
        <v>17264542.336000003</v>
      </c>
      <c r="D10" s="69"/>
      <c r="E10" s="70"/>
      <c r="F10" s="63" t="s">
        <v>78</v>
      </c>
    </row>
    <row r="11" spans="1:6" ht="11.25">
      <c r="A11" s="63">
        <v>6</v>
      </c>
      <c r="B11" s="66" t="s">
        <v>81</v>
      </c>
      <c r="C11" s="70">
        <v>15106474.544000002</v>
      </c>
      <c r="D11" s="69"/>
      <c r="E11" s="70"/>
      <c r="F11" s="63" t="s">
        <v>78</v>
      </c>
    </row>
    <row r="12" spans="1:6" ht="11.25">
      <c r="A12" s="72">
        <v>7</v>
      </c>
      <c r="B12" s="73" t="s">
        <v>82</v>
      </c>
      <c r="C12" s="61">
        <v>13595827.09</v>
      </c>
      <c r="D12" s="69"/>
      <c r="E12" s="70"/>
      <c r="F12" s="63" t="s">
        <v>78</v>
      </c>
    </row>
    <row r="13" spans="1:6" ht="11.25">
      <c r="A13" s="72">
        <v>8</v>
      </c>
      <c r="B13" s="73" t="s">
        <v>83</v>
      </c>
      <c r="C13" s="61">
        <v>12236244.38</v>
      </c>
      <c r="D13" s="69"/>
      <c r="E13" s="70"/>
      <c r="F13" s="63" t="s">
        <v>78</v>
      </c>
    </row>
    <row r="14" spans="1:6" ht="11.25">
      <c r="A14" s="72">
        <v>9</v>
      </c>
      <c r="B14" s="73" t="s">
        <v>84</v>
      </c>
      <c r="C14" s="61">
        <v>10876661.67</v>
      </c>
      <c r="D14" s="69"/>
      <c r="E14" s="70"/>
      <c r="F14" s="63" t="s">
        <v>78</v>
      </c>
    </row>
    <row r="15" spans="1:6" ht="11.25">
      <c r="A15" s="72">
        <v>10</v>
      </c>
      <c r="B15" s="73" t="s">
        <v>85</v>
      </c>
      <c r="C15" s="61">
        <v>9517078.96</v>
      </c>
      <c r="D15" s="69"/>
      <c r="E15" s="70"/>
      <c r="F15" s="63" t="s">
        <v>78</v>
      </c>
    </row>
    <row r="16" spans="1:6" ht="11.25">
      <c r="A16" s="63"/>
      <c r="B16" s="66"/>
      <c r="C16" s="70"/>
      <c r="D16" s="69"/>
      <c r="E16" s="70"/>
      <c r="F16" s="63"/>
    </row>
    <row r="17" spans="1:6" ht="11.25">
      <c r="A17" s="63"/>
      <c r="B17" s="66"/>
      <c r="C17" s="70"/>
      <c r="D17" s="69"/>
      <c r="E17" s="70"/>
      <c r="F17" s="63"/>
    </row>
    <row r="18" spans="1:6" ht="11.25">
      <c r="A18" s="63"/>
      <c r="B18" s="66"/>
      <c r="C18" s="70"/>
      <c r="D18" s="69"/>
      <c r="E18" s="70"/>
      <c r="F18" s="63"/>
    </row>
    <row r="19" spans="1:6" ht="11.25">
      <c r="A19" s="63"/>
      <c r="B19" s="66"/>
      <c r="C19" s="70"/>
      <c r="D19" s="69"/>
      <c r="E19" s="70"/>
      <c r="F19" s="63"/>
    </row>
    <row r="20" spans="1:6" ht="11.25">
      <c r="A20" s="63"/>
      <c r="B20" s="66"/>
      <c r="C20" s="70"/>
      <c r="D20" s="69"/>
      <c r="E20" s="70"/>
      <c r="F20" s="63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15" zoomScaleNormal="115" zoomScalePageLayoutView="0" workbookViewId="0" topLeftCell="C1">
      <selection activeCell="E11" sqref="E11:J11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4"/>
      <c r="B1" s="75" t="s">
        <v>13</v>
      </c>
      <c r="C1" s="75"/>
      <c r="D1" s="75"/>
      <c r="E1" s="75"/>
      <c r="F1" s="75"/>
      <c r="G1" s="75"/>
      <c r="H1" s="75"/>
      <c r="I1" s="75"/>
      <c r="J1" s="75"/>
      <c r="K1" s="5"/>
      <c r="L1" s="5"/>
      <c r="M1" s="5"/>
    </row>
    <row r="2" spans="1:13" ht="15">
      <c r="A2" s="4"/>
      <c r="B2" s="75"/>
      <c r="C2" s="75"/>
      <c r="D2" s="75"/>
      <c r="E2" s="75"/>
      <c r="F2" s="75"/>
      <c r="G2" s="75"/>
      <c r="H2" s="75"/>
      <c r="I2" s="75"/>
      <c r="J2" s="75"/>
      <c r="K2" s="5"/>
      <c r="L2" s="5"/>
      <c r="M2" s="5"/>
    </row>
    <row r="3" spans="1:13" ht="15.75">
      <c r="A3" s="4"/>
      <c r="B3" s="6" t="s">
        <v>14</v>
      </c>
      <c r="C3" s="76" t="s">
        <v>86</v>
      </c>
      <c r="D3" s="76"/>
      <c r="E3" s="76"/>
      <c r="F3" s="76"/>
      <c r="G3" s="76"/>
      <c r="H3" s="76"/>
      <c r="I3" s="76"/>
      <c r="J3" s="76"/>
      <c r="K3" s="5"/>
      <c r="L3" s="5"/>
      <c r="M3" s="5"/>
    </row>
    <row r="4" spans="1:13" ht="15">
      <c r="A4" s="4"/>
      <c r="B4" s="77" t="s">
        <v>15</v>
      </c>
      <c r="C4" s="77"/>
      <c r="D4" s="7"/>
      <c r="E4" s="78" t="s">
        <v>16</v>
      </c>
      <c r="F4" s="78"/>
      <c r="G4" s="78"/>
      <c r="H4" s="78"/>
      <c r="I4" s="78"/>
      <c r="J4" s="78"/>
      <c r="K4" s="5"/>
      <c r="L4" s="5"/>
      <c r="M4" s="5"/>
    </row>
    <row r="5" spans="1:10" ht="15" customHeight="1">
      <c r="A5" s="4"/>
      <c r="B5" s="8" t="s">
        <v>17</v>
      </c>
      <c r="C5" s="9" t="str">
        <f>'[1]5.1.'!C4:D4</f>
        <v>Демарк</v>
      </c>
      <c r="D5" s="10"/>
      <c r="E5" s="81" t="s">
        <v>18</v>
      </c>
      <c r="F5" s="81"/>
      <c r="G5" s="82" t="str">
        <f>'[1]5.1.'!D27</f>
        <v>поточна діяльність</v>
      </c>
      <c r="H5" s="82"/>
      <c r="I5" s="83" t="s">
        <v>19</v>
      </c>
      <c r="J5" s="84" t="s">
        <v>1</v>
      </c>
    </row>
    <row r="6" spans="1:10" ht="15" customHeight="1">
      <c r="A6" s="4"/>
      <c r="B6" s="11" t="s">
        <v>20</v>
      </c>
      <c r="C6" s="62" t="s">
        <v>87</v>
      </c>
      <c r="D6" s="10"/>
      <c r="E6" s="85" t="s">
        <v>21</v>
      </c>
      <c r="F6" s="85"/>
      <c r="G6" s="85"/>
      <c r="H6" s="55">
        <v>167327049.07</v>
      </c>
      <c r="I6" s="83"/>
      <c r="J6" s="84"/>
    </row>
    <row r="7" spans="1:10" ht="15">
      <c r="A7" s="4"/>
      <c r="B7" s="11" t="s">
        <v>22</v>
      </c>
      <c r="C7" s="9" t="str">
        <f>'[1]5.1.'!D15</f>
        <v>Юридична особа</v>
      </c>
      <c r="D7" s="10"/>
      <c r="E7" s="81" t="s">
        <v>23</v>
      </c>
      <c r="F7" s="81"/>
      <c r="G7" s="81"/>
      <c r="H7" s="56">
        <v>1262</v>
      </c>
      <c r="I7" s="83"/>
      <c r="J7" s="84"/>
    </row>
    <row r="8" spans="1:10" ht="15">
      <c r="A8" s="4"/>
      <c r="B8" s="11" t="s">
        <v>24</v>
      </c>
      <c r="C8" s="54" t="str">
        <f>'[1]5.1.'!D21</f>
        <v>Неспеціалізована оптова торгівля</v>
      </c>
      <c r="D8" s="10"/>
      <c r="E8" s="81" t="s">
        <v>25</v>
      </c>
      <c r="F8" s="81"/>
      <c r="G8" s="81"/>
      <c r="H8" s="53" t="s">
        <v>1</v>
      </c>
      <c r="I8" s="83"/>
      <c r="J8" s="84"/>
    </row>
    <row r="9" spans="1:10" ht="36" customHeight="1">
      <c r="A9" s="4"/>
      <c r="B9" s="11" t="s">
        <v>26</v>
      </c>
      <c r="C9" s="9" t="str">
        <f>'[1]5.1.'!D19</f>
        <v>ні</v>
      </c>
      <c r="D9" s="10"/>
      <c r="E9" s="80" t="s">
        <v>27</v>
      </c>
      <c r="F9" s="80" t="s">
        <v>28</v>
      </c>
      <c r="G9" s="79" t="s">
        <v>29</v>
      </c>
      <c r="H9" s="80" t="s">
        <v>30</v>
      </c>
      <c r="I9" s="80" t="s">
        <v>31</v>
      </c>
      <c r="J9" s="80" t="s">
        <v>32</v>
      </c>
    </row>
    <row r="10" spans="1:10" ht="31.5" customHeight="1">
      <c r="A10" s="4"/>
      <c r="B10" s="89" t="s">
        <v>33</v>
      </c>
      <c r="C10" s="90" t="str">
        <f>'[1]5.1.'!D18</f>
        <v>Київська обл., м.Київ</v>
      </c>
      <c r="D10" s="10"/>
      <c r="E10" s="80"/>
      <c r="F10" s="80"/>
      <c r="G10" s="79"/>
      <c r="H10" s="80"/>
      <c r="I10" s="80"/>
      <c r="J10" s="80"/>
    </row>
    <row r="11" spans="1:10" ht="15">
      <c r="A11" s="4"/>
      <c r="B11" s="89"/>
      <c r="C11" s="90"/>
      <c r="D11" s="10"/>
      <c r="E11" s="14">
        <v>39644</v>
      </c>
      <c r="F11" s="14">
        <v>41865</v>
      </c>
      <c r="G11" s="15">
        <v>840</v>
      </c>
      <c r="H11" s="48">
        <v>620227.87</v>
      </c>
      <c r="I11" s="48">
        <v>645553.84</v>
      </c>
      <c r="J11" s="49">
        <v>30</v>
      </c>
    </row>
    <row r="12" spans="1:10" ht="15">
      <c r="A12" s="4"/>
      <c r="B12" s="89"/>
      <c r="C12" s="90"/>
      <c r="D12" s="16"/>
      <c r="E12" s="14">
        <v>39651</v>
      </c>
      <c r="F12" s="14">
        <v>41933</v>
      </c>
      <c r="G12" s="15">
        <v>840</v>
      </c>
      <c r="H12" s="48">
        <v>2000000</v>
      </c>
      <c r="I12" s="48">
        <v>1699488.89</v>
      </c>
      <c r="J12" s="49">
        <v>25</v>
      </c>
    </row>
    <row r="13" spans="1:10" ht="15">
      <c r="A13" s="4"/>
      <c r="B13" s="89"/>
      <c r="C13" s="90"/>
      <c r="D13" s="16"/>
      <c r="E13" s="14">
        <v>39693</v>
      </c>
      <c r="F13" s="14">
        <v>41865</v>
      </c>
      <c r="G13" s="15">
        <v>840</v>
      </c>
      <c r="H13" s="48">
        <v>511695.91</v>
      </c>
      <c r="I13" s="48">
        <v>532590.16</v>
      </c>
      <c r="J13" s="49">
        <v>30</v>
      </c>
    </row>
    <row r="14" spans="1:10" ht="15">
      <c r="A14" s="4"/>
      <c r="B14" s="17"/>
      <c r="C14" s="18"/>
      <c r="D14" s="16"/>
      <c r="E14" s="19"/>
      <c r="F14" s="19"/>
      <c r="G14" s="20"/>
      <c r="H14" s="21"/>
      <c r="I14" s="21"/>
      <c r="J14" s="22"/>
    </row>
    <row r="15" spans="1:10" ht="15">
      <c r="A15" s="4"/>
      <c r="B15" s="86" t="s">
        <v>34</v>
      </c>
      <c r="C15" s="86"/>
      <c r="D15" s="23"/>
      <c r="E15" s="87" t="s">
        <v>35</v>
      </c>
      <c r="F15" s="87"/>
      <c r="G15" s="87"/>
      <c r="H15" s="87"/>
      <c r="I15" s="87"/>
      <c r="J15" s="87"/>
    </row>
    <row r="16" spans="1:10" ht="30" customHeight="1">
      <c r="A16" s="4"/>
      <c r="B16" s="24" t="s">
        <v>36</v>
      </c>
      <c r="C16" s="13" t="str">
        <f>'[1]5.1.'!D50</f>
        <v>ні</v>
      </c>
      <c r="D16" s="25"/>
      <c r="E16" s="80" t="s">
        <v>37</v>
      </c>
      <c r="F16" s="80"/>
      <c r="G16" s="12" t="s">
        <v>38</v>
      </c>
      <c r="H16" s="12" t="s">
        <v>39</v>
      </c>
      <c r="I16" s="12" t="s">
        <v>40</v>
      </c>
      <c r="J16" s="26"/>
    </row>
    <row r="17" spans="1:10" ht="16.5" customHeight="1">
      <c r="A17" s="4"/>
      <c r="B17" s="24" t="s">
        <v>41</v>
      </c>
      <c r="C17" s="27" t="str">
        <f>'[1]5.1.'!D51</f>
        <v>-</v>
      </c>
      <c r="D17" s="2"/>
      <c r="E17" s="88" t="s">
        <v>42</v>
      </c>
      <c r="F17" s="88"/>
      <c r="G17" s="57"/>
      <c r="H17" s="57"/>
      <c r="I17" s="28" t="s">
        <v>43</v>
      </c>
      <c r="J17" s="29" t="s">
        <v>44</v>
      </c>
    </row>
    <row r="18" spans="1:10" ht="35.25" customHeight="1">
      <c r="A18" s="4"/>
      <c r="B18" s="24" t="s">
        <v>45</v>
      </c>
      <c r="C18" s="30">
        <f>'[1]5.1.'!D53</f>
        <v>42244</v>
      </c>
      <c r="D18" s="2"/>
      <c r="E18" s="88" t="s">
        <v>46</v>
      </c>
      <c r="F18" s="88"/>
      <c r="G18" s="57"/>
      <c r="H18" s="57"/>
      <c r="I18" s="28" t="s">
        <v>43</v>
      </c>
      <c r="J18" s="29" t="s">
        <v>44</v>
      </c>
    </row>
    <row r="19" spans="1:10" ht="15" customHeight="1">
      <c r="A19" s="4"/>
      <c r="B19" s="24" t="s">
        <v>47</v>
      </c>
      <c r="C19" s="27">
        <f>'[1]5.1.'!D58</f>
        <v>42527</v>
      </c>
      <c r="D19" s="2"/>
      <c r="E19" s="88" t="s">
        <v>48</v>
      </c>
      <c r="F19" s="88"/>
      <c r="G19" s="57"/>
      <c r="H19" s="57"/>
      <c r="I19" s="28" t="s">
        <v>43</v>
      </c>
      <c r="J19" s="29" t="s">
        <v>44</v>
      </c>
    </row>
    <row r="20" spans="1:10" ht="15" customHeight="1">
      <c r="A20" s="4"/>
      <c r="B20" s="24" t="s">
        <v>49</v>
      </c>
      <c r="C20" s="13" t="str">
        <f>'[1]5.1.'!D56</f>
        <v>ні</v>
      </c>
      <c r="D20" s="2"/>
      <c r="E20" s="88" t="s">
        <v>50</v>
      </c>
      <c r="F20" s="88"/>
      <c r="G20" s="57"/>
      <c r="H20" s="57"/>
      <c r="I20" s="28" t="s">
        <v>43</v>
      </c>
      <c r="J20" s="29" t="s">
        <v>44</v>
      </c>
    </row>
    <row r="21" spans="1:10" ht="15" customHeight="1">
      <c r="A21" s="4"/>
      <c r="B21" s="24" t="s">
        <v>51</v>
      </c>
      <c r="C21" s="27" t="str">
        <f>'[1]5.1.'!D62</f>
        <v>-</v>
      </c>
      <c r="D21" s="2"/>
      <c r="E21" s="88" t="s">
        <v>52</v>
      </c>
      <c r="F21" s="88"/>
      <c r="G21" s="59">
        <v>23234665</v>
      </c>
      <c r="H21" s="57"/>
      <c r="I21" s="28" t="s">
        <v>43</v>
      </c>
      <c r="J21" s="29" t="s">
        <v>44</v>
      </c>
    </row>
    <row r="22" spans="1:10" ht="15" customHeight="1">
      <c r="A22" s="4"/>
      <c r="B22" s="24" t="s">
        <v>53</v>
      </c>
      <c r="C22" s="13" t="str">
        <f>'[1]5.1.'!D64</f>
        <v>ні</v>
      </c>
      <c r="D22" s="2"/>
      <c r="E22" s="88" t="s">
        <v>54</v>
      </c>
      <c r="F22" s="88"/>
      <c r="G22" s="57"/>
      <c r="H22" s="57"/>
      <c r="I22" s="28" t="s">
        <v>43</v>
      </c>
      <c r="J22" s="29" t="s">
        <v>44</v>
      </c>
    </row>
    <row r="23" spans="1:10" ht="15.75" customHeight="1">
      <c r="A23" s="4"/>
      <c r="B23" s="24" t="s">
        <v>55</v>
      </c>
      <c r="C23" s="27" t="str">
        <f>'[1]5.1.'!D65</f>
        <v>-</v>
      </c>
      <c r="D23" s="2"/>
      <c r="E23" s="88" t="s">
        <v>56</v>
      </c>
      <c r="F23" s="88"/>
      <c r="G23" s="57"/>
      <c r="H23" s="57"/>
      <c r="I23" s="28" t="s">
        <v>43</v>
      </c>
      <c r="J23" s="29" t="s">
        <v>44</v>
      </c>
    </row>
    <row r="24" spans="1:10" ht="15" customHeight="1">
      <c r="A24" s="3"/>
      <c r="B24" s="31"/>
      <c r="C24" s="31"/>
      <c r="D24" s="31"/>
      <c r="E24" s="91" t="s">
        <v>57</v>
      </c>
      <c r="F24" s="91"/>
      <c r="G24" s="59">
        <v>23234665</v>
      </c>
      <c r="H24" s="58">
        <f>SUM(H17:H23)</f>
        <v>0</v>
      </c>
      <c r="I24" s="32"/>
      <c r="J24" s="33"/>
    </row>
    <row r="25" spans="1:9" ht="38.25" customHeight="1">
      <c r="A25" s="3"/>
      <c r="B25" s="92" t="s">
        <v>58</v>
      </c>
      <c r="C25" s="92"/>
      <c r="D25" s="34"/>
      <c r="E25" s="35"/>
      <c r="F25" s="35"/>
      <c r="H25" s="35"/>
      <c r="I25" s="35"/>
    </row>
  </sheetData>
  <sheetProtection selectLockedCells="1" selectUnlockedCells="1"/>
  <mergeCells count="31">
    <mergeCell ref="E22:F22"/>
    <mergeCell ref="E23:F23"/>
    <mergeCell ref="E24:F24"/>
    <mergeCell ref="B25:C25"/>
    <mergeCell ref="E18:F18"/>
    <mergeCell ref="E19:F19"/>
    <mergeCell ref="E20:F20"/>
    <mergeCell ref="E21:F21"/>
    <mergeCell ref="E17:F17"/>
    <mergeCell ref="I9:I10"/>
    <mergeCell ref="J9:J10"/>
    <mergeCell ref="B10:B13"/>
    <mergeCell ref="C10:C13"/>
    <mergeCell ref="E9:E10"/>
    <mergeCell ref="F9:F10"/>
    <mergeCell ref="E6:G6"/>
    <mergeCell ref="E7:G7"/>
    <mergeCell ref="E8:G8"/>
    <mergeCell ref="B15:C15"/>
    <mergeCell ref="E15:J15"/>
    <mergeCell ref="E16:F16"/>
    <mergeCell ref="B1:J2"/>
    <mergeCell ref="C3:J3"/>
    <mergeCell ref="B4:C4"/>
    <mergeCell ref="E4:J4"/>
    <mergeCell ref="G9:G10"/>
    <mergeCell ref="H9:H10"/>
    <mergeCell ref="E5:F5"/>
    <mergeCell ref="G5:H5"/>
    <mergeCell ref="I5:I8"/>
    <mergeCell ref="J5:J8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="110" zoomScaleNormal="110" zoomScalePageLayoutView="0" workbookViewId="0" topLeftCell="A1">
      <selection activeCell="D2" sqref="D2:D8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3" width="36.7109375" style="1" customWidth="1"/>
    <col min="4" max="16384" width="8.57421875" style="1" customWidth="1"/>
  </cols>
  <sheetData>
    <row r="1" ht="15">
      <c r="A1" s="36" t="s">
        <v>59</v>
      </c>
    </row>
    <row r="2" spans="1:23" ht="45.75">
      <c r="A2" s="37" t="s">
        <v>60</v>
      </c>
      <c r="B2" s="47" t="str">
        <f>'[1]5.1.'!D74</f>
        <v>Харківська обл,  м.Куп"янськ,</v>
      </c>
      <c r="C2" s="47" t="str">
        <f>'[2]5.1.'!E74</f>
        <v>Харківська обл,  м.Куп"янськ, ВАТ " Куп"янський ливарний завод"</v>
      </c>
      <c r="D2" s="47" t="s">
        <v>71</v>
      </c>
      <c r="E2" s="38" t="e">
        <f>#REF!</f>
        <v>#REF!</v>
      </c>
      <c r="F2" s="38" t="e">
        <f>#REF!</f>
        <v>#REF!</v>
      </c>
      <c r="G2" s="38" t="e">
        <f>#REF!</f>
        <v>#REF!</v>
      </c>
      <c r="H2" s="38" t="e">
        <f>#REF!</f>
        <v>#REF!</v>
      </c>
      <c r="I2" s="38" t="e">
        <f>#REF!</f>
        <v>#REF!</v>
      </c>
      <c r="J2" s="38" t="e">
        <f>#REF!</f>
        <v>#REF!</v>
      </c>
      <c r="K2" s="38" t="e">
        <f>#REF!</f>
        <v>#REF!</v>
      </c>
      <c r="L2" s="38" t="e">
        <f>#REF!</f>
        <v>#REF!</v>
      </c>
      <c r="M2" s="38" t="e">
        <f>#REF!</f>
        <v>#REF!</v>
      </c>
      <c r="N2" s="38" t="e">
        <f>#REF!</f>
        <v>#REF!</v>
      </c>
      <c r="O2" s="38" t="e">
        <f>#REF!</f>
        <v>#REF!</v>
      </c>
      <c r="P2" s="38" t="e">
        <f>#REF!</f>
        <v>#REF!</v>
      </c>
      <c r="Q2" s="38" t="e">
        <f>#REF!</f>
        <v>#REF!</v>
      </c>
      <c r="R2" s="38" t="e">
        <f>#REF!</f>
        <v>#REF!</v>
      </c>
      <c r="S2" s="38" t="e">
        <f>#REF!</f>
        <v>#REF!</v>
      </c>
      <c r="T2" s="38" t="e">
        <f>#REF!</f>
        <v>#REF!</v>
      </c>
      <c r="U2" s="38" t="e">
        <f>#REF!</f>
        <v>#REF!</v>
      </c>
      <c r="V2" s="38" t="e">
        <f>#REF!</f>
        <v>#REF!</v>
      </c>
      <c r="W2" s="38" t="e">
        <f>#REF!</f>
        <v>#REF!</v>
      </c>
    </row>
    <row r="3" spans="1:23" ht="23.25">
      <c r="A3" s="39" t="s">
        <v>61</v>
      </c>
      <c r="B3" s="51">
        <f>'[1]5.1.'!D75</f>
        <v>7409665</v>
      </c>
      <c r="C3" s="51" t="str">
        <f>'[2]5.1.'!E75</f>
        <v>7 050 000,00 </v>
      </c>
      <c r="D3" s="51" t="s">
        <v>74</v>
      </c>
      <c r="E3" s="40" t="e">
        <f>#REF!</f>
        <v>#REF!</v>
      </c>
      <c r="F3" s="40" t="e">
        <f>#REF!</f>
        <v>#REF!</v>
      </c>
      <c r="G3" s="40" t="e">
        <f>#REF!</f>
        <v>#REF!</v>
      </c>
      <c r="H3" s="40" t="e">
        <f>#REF!</f>
        <v>#REF!</v>
      </c>
      <c r="I3" s="40" t="e">
        <f>#REF!</f>
        <v>#REF!</v>
      </c>
      <c r="J3" s="40" t="e">
        <f>#REF!</f>
        <v>#REF!</v>
      </c>
      <c r="K3" s="40" t="e">
        <f>#REF!</f>
        <v>#REF!</v>
      </c>
      <c r="L3" s="40" t="e">
        <f>#REF!</f>
        <v>#REF!</v>
      </c>
      <c r="M3" s="40" t="e">
        <f>#REF!</f>
        <v>#REF!</v>
      </c>
      <c r="N3" s="40" t="e">
        <f>#REF!</f>
        <v>#REF!</v>
      </c>
      <c r="O3" s="40" t="e">
        <f>#REF!</f>
        <v>#REF!</v>
      </c>
      <c r="P3" s="40" t="e">
        <f>#REF!</f>
        <v>#REF!</v>
      </c>
      <c r="Q3" s="40" t="e">
        <f>#REF!</f>
        <v>#REF!</v>
      </c>
      <c r="R3" s="40" t="e">
        <f>#REF!</f>
        <v>#REF!</v>
      </c>
      <c r="S3" s="40" t="e">
        <f>#REF!</f>
        <v>#REF!</v>
      </c>
      <c r="T3" s="40" t="e">
        <f>#REF!</f>
        <v>#REF!</v>
      </c>
      <c r="U3" s="40" t="e">
        <f>#REF!</f>
        <v>#REF!</v>
      </c>
      <c r="V3" s="40" t="e">
        <f>#REF!</f>
        <v>#REF!</v>
      </c>
      <c r="W3" s="40" t="e">
        <f>#REF!</f>
        <v>#REF!</v>
      </c>
    </row>
    <row r="4" spans="1:23" ht="15">
      <c r="A4" s="39" t="s">
        <v>62</v>
      </c>
      <c r="B4" s="50">
        <f>IF('[1]5.1.'!D76=0," ",'[1]5.1.'!D76)</f>
        <v>39674</v>
      </c>
      <c r="C4" s="50">
        <f>IF('[2]5.1.'!E76=0," ",'[2]5.1.'!E76)</f>
        <v>40268</v>
      </c>
      <c r="D4" s="50">
        <v>39674</v>
      </c>
      <c r="E4" s="41" t="e">
        <f>IF(#REF!=0," ",#REF!)</f>
        <v>#REF!</v>
      </c>
      <c r="F4" s="41" t="e">
        <f>IF(#REF!=0," ",#REF!)</f>
        <v>#REF!</v>
      </c>
      <c r="G4" s="41" t="e">
        <f>IF(#REF!=0," ",#REF!)</f>
        <v>#REF!</v>
      </c>
      <c r="H4" s="41" t="e">
        <f>IF(#REF!=0," ",#REF!)</f>
        <v>#REF!</v>
      </c>
      <c r="I4" s="41" t="e">
        <f>IF(#REF!=0," ",#REF!)</f>
        <v>#REF!</v>
      </c>
      <c r="J4" s="41" t="e">
        <f>IF(#REF!=0," ",#REF!)</f>
        <v>#REF!</v>
      </c>
      <c r="K4" s="41" t="e">
        <f>IF(#REF!=0," ",#REF!)</f>
        <v>#REF!</v>
      </c>
      <c r="L4" s="41" t="e">
        <f>IF(#REF!=0," ",#REF!)</f>
        <v>#REF!</v>
      </c>
      <c r="M4" s="41" t="e">
        <f>IF(#REF!=0," ",#REF!)</f>
        <v>#REF!</v>
      </c>
      <c r="N4" s="41" t="e">
        <f>IF(#REF!=0," ",#REF!)</f>
        <v>#REF!</v>
      </c>
      <c r="O4" s="41" t="e">
        <f>IF(#REF!=0," ",#REF!)</f>
        <v>#REF!</v>
      </c>
      <c r="P4" s="41" t="e">
        <f>IF(#REF!=0," ",#REF!)</f>
        <v>#REF!</v>
      </c>
      <c r="Q4" s="41" t="e">
        <f>IF(#REF!=0," ",#REF!)</f>
        <v>#REF!</v>
      </c>
      <c r="R4" s="41" t="e">
        <f>IF(#REF!=0," ",#REF!)</f>
        <v>#REF!</v>
      </c>
      <c r="S4" s="41" t="e">
        <f>IF(#REF!=0," ",#REF!)</f>
        <v>#REF!</v>
      </c>
      <c r="T4" s="41" t="e">
        <f>IF(#REF!=0," ",#REF!)</f>
        <v>#REF!</v>
      </c>
      <c r="U4" s="41" t="e">
        <f>IF(#REF!=0," ",#REF!)</f>
        <v>#REF!</v>
      </c>
      <c r="V4" s="41" t="e">
        <f>IF(#REF!=0," ",#REF!)</f>
        <v>#REF!</v>
      </c>
      <c r="W4" s="41" t="e">
        <f>IF(#REF!=0," ",#REF!)</f>
        <v>#REF!</v>
      </c>
    </row>
    <row r="5" spans="1:23" ht="23.25">
      <c r="A5" s="39" t="s">
        <v>63</v>
      </c>
      <c r="B5" s="51">
        <f>'[1]5.1.'!D77</f>
        <v>7409665</v>
      </c>
      <c r="C5" s="51" t="str">
        <f>'[2]5.1.'!E77</f>
        <v>7 050 000,00 </v>
      </c>
      <c r="D5" s="51" t="s">
        <v>74</v>
      </c>
      <c r="E5" s="40" t="e">
        <f>#REF!</f>
        <v>#REF!</v>
      </c>
      <c r="F5" s="40" t="e">
        <f>#REF!</f>
        <v>#REF!</v>
      </c>
      <c r="G5" s="40" t="e">
        <f>#REF!</f>
        <v>#REF!</v>
      </c>
      <c r="H5" s="40" t="e">
        <f>#REF!</f>
        <v>#REF!</v>
      </c>
      <c r="I5" s="40" t="e">
        <f>#REF!</f>
        <v>#REF!</v>
      </c>
      <c r="J5" s="40" t="e">
        <f>#REF!</f>
        <v>#REF!</v>
      </c>
      <c r="K5" s="40" t="e">
        <f>#REF!</f>
        <v>#REF!</v>
      </c>
      <c r="L5" s="40" t="e">
        <f>#REF!</f>
        <v>#REF!</v>
      </c>
      <c r="M5" s="40" t="e">
        <f>#REF!</f>
        <v>#REF!</v>
      </c>
      <c r="N5" s="40" t="e">
        <f>#REF!</f>
        <v>#REF!</v>
      </c>
      <c r="O5" s="40" t="e">
        <f>#REF!</f>
        <v>#REF!</v>
      </c>
      <c r="P5" s="40" t="e">
        <f>#REF!</f>
        <v>#REF!</v>
      </c>
      <c r="Q5" s="40" t="e">
        <f>#REF!</f>
        <v>#REF!</v>
      </c>
      <c r="R5" s="40" t="e">
        <f>#REF!</f>
        <v>#REF!</v>
      </c>
      <c r="S5" s="40" t="e">
        <f>#REF!</f>
        <v>#REF!</v>
      </c>
      <c r="T5" s="40" t="e">
        <f>#REF!</f>
        <v>#REF!</v>
      </c>
      <c r="U5" s="40" t="e">
        <f>#REF!</f>
        <v>#REF!</v>
      </c>
      <c r="V5" s="40" t="e">
        <f>#REF!</f>
        <v>#REF!</v>
      </c>
      <c r="W5" s="40" t="e">
        <f>#REF!</f>
        <v>#REF!</v>
      </c>
    </row>
    <row r="6" spans="1:23" ht="23.25">
      <c r="A6" s="39" t="s">
        <v>64</v>
      </c>
      <c r="B6" s="47" t="str">
        <f>'[1]5.1.'!D78</f>
        <v>товари в обороті</v>
      </c>
      <c r="C6" s="47" t="str">
        <f>'[2]5.1.'!E78</f>
        <v>товари в обороті</v>
      </c>
      <c r="D6" s="47" t="s">
        <v>72</v>
      </c>
      <c r="E6" s="38" t="e">
        <f>#REF!</f>
        <v>#REF!</v>
      </c>
      <c r="F6" s="38" t="e">
        <f>#REF!</f>
        <v>#REF!</v>
      </c>
      <c r="G6" s="38" t="e">
        <f>#REF!</f>
        <v>#REF!</v>
      </c>
      <c r="H6" s="38" t="e">
        <f>#REF!</f>
        <v>#REF!</v>
      </c>
      <c r="I6" s="38" t="e">
        <f>#REF!</f>
        <v>#REF!</v>
      </c>
      <c r="J6" s="38" t="e">
        <f>#REF!</f>
        <v>#REF!</v>
      </c>
      <c r="K6" s="38" t="e">
        <f>#REF!</f>
        <v>#REF!</v>
      </c>
      <c r="L6" s="38" t="e">
        <f>#REF!</f>
        <v>#REF!</v>
      </c>
      <c r="M6" s="38" t="e">
        <f>#REF!</f>
        <v>#REF!</v>
      </c>
      <c r="N6" s="38" t="e">
        <f>#REF!</f>
        <v>#REF!</v>
      </c>
      <c r="O6" s="38" t="e">
        <f>#REF!</f>
        <v>#REF!</v>
      </c>
      <c r="P6" s="38" t="e">
        <f>#REF!</f>
        <v>#REF!</v>
      </c>
      <c r="Q6" s="38" t="e">
        <f>#REF!</f>
        <v>#REF!</v>
      </c>
      <c r="R6" s="38" t="e">
        <f>#REF!</f>
        <v>#REF!</v>
      </c>
      <c r="S6" s="38" t="e">
        <f>#REF!</f>
        <v>#REF!</v>
      </c>
      <c r="T6" s="38" t="e">
        <f>#REF!</f>
        <v>#REF!</v>
      </c>
      <c r="U6" s="38" t="e">
        <f>#REF!</f>
        <v>#REF!</v>
      </c>
      <c r="V6" s="38" t="e">
        <f>#REF!</f>
        <v>#REF!</v>
      </c>
      <c r="W6" s="38" t="e">
        <f>#REF!</f>
        <v>#REF!</v>
      </c>
    </row>
    <row r="7" spans="1:23" s="43" customFormat="1" ht="70.5" customHeight="1">
      <c r="A7" s="42" t="s">
        <v>65</v>
      </c>
      <c r="B7" s="52" t="str">
        <f>'[1]5.1.'!D79</f>
        <v>виробничі запаси</v>
      </c>
      <c r="C7" s="52" t="str">
        <f>'[2]5.1.'!E79</f>
        <v>виробничі запаси</v>
      </c>
      <c r="D7" s="52" t="s">
        <v>73</v>
      </c>
      <c r="E7" s="38" t="e">
        <f>#REF!</f>
        <v>#REF!</v>
      </c>
      <c r="F7" s="38" t="e">
        <f>#REF!</f>
        <v>#REF!</v>
      </c>
      <c r="G7" s="38" t="e">
        <f>#REF!</f>
        <v>#REF!</v>
      </c>
      <c r="H7" s="38" t="e">
        <f>#REF!</f>
        <v>#REF!</v>
      </c>
      <c r="I7" s="38" t="e">
        <f>#REF!</f>
        <v>#REF!</v>
      </c>
      <c r="J7" s="38" t="e">
        <f>#REF!</f>
        <v>#REF!</v>
      </c>
      <c r="K7" s="38" t="e">
        <f>#REF!</f>
        <v>#REF!</v>
      </c>
      <c r="L7" s="38" t="e">
        <f>#REF!</f>
        <v>#REF!</v>
      </c>
      <c r="M7" s="38" t="e">
        <f>#REF!</f>
        <v>#REF!</v>
      </c>
      <c r="N7" s="38" t="e">
        <f>#REF!</f>
        <v>#REF!</v>
      </c>
      <c r="O7" s="38" t="e">
        <f>#REF!</f>
        <v>#REF!</v>
      </c>
      <c r="P7" s="38" t="e">
        <f>#REF!</f>
        <v>#REF!</v>
      </c>
      <c r="Q7" s="38" t="e">
        <f>#REF!</f>
        <v>#REF!</v>
      </c>
      <c r="R7" s="38" t="e">
        <f>#REF!</f>
        <v>#REF!</v>
      </c>
      <c r="S7" s="38" t="e">
        <f>#REF!</f>
        <v>#REF!</v>
      </c>
      <c r="T7" s="38" t="e">
        <f>#REF!</f>
        <v>#REF!</v>
      </c>
      <c r="U7" s="38" t="e">
        <f>#REF!</f>
        <v>#REF!</v>
      </c>
      <c r="V7" s="38" t="e">
        <f>#REF!</f>
        <v>#REF!</v>
      </c>
      <c r="W7" s="38" t="e">
        <f>#REF!</f>
        <v>#REF!</v>
      </c>
    </row>
    <row r="8" spans="1:23" ht="33.75">
      <c r="A8" s="42" t="s">
        <v>66</v>
      </c>
      <c r="B8" s="47" t="str">
        <f>'[1]5.1.'!D80</f>
        <v>так</v>
      </c>
      <c r="C8" s="47" t="str">
        <f>'[2]5.1.'!E80</f>
        <v>так</v>
      </c>
      <c r="D8" s="47" t="s">
        <v>2</v>
      </c>
      <c r="E8" s="38" t="e">
        <f>#REF!</f>
        <v>#REF!</v>
      </c>
      <c r="F8" s="38" t="e">
        <f>#REF!</f>
        <v>#REF!</v>
      </c>
      <c r="G8" s="38" t="e">
        <f>#REF!</f>
        <v>#REF!</v>
      </c>
      <c r="H8" s="38" t="e">
        <f>#REF!</f>
        <v>#REF!</v>
      </c>
      <c r="I8" s="38" t="e">
        <f>#REF!</f>
        <v>#REF!</v>
      </c>
      <c r="J8" s="38" t="e">
        <f>#REF!</f>
        <v>#REF!</v>
      </c>
      <c r="K8" s="38" t="e">
        <f>#REF!</f>
        <v>#REF!</v>
      </c>
      <c r="L8" s="38" t="e">
        <f>#REF!</f>
        <v>#REF!</v>
      </c>
      <c r="M8" s="38" t="e">
        <f>#REF!</f>
        <v>#REF!</v>
      </c>
      <c r="N8" s="38" t="e">
        <f>#REF!</f>
        <v>#REF!</v>
      </c>
      <c r="O8" s="38" t="e">
        <f>#REF!</f>
        <v>#REF!</v>
      </c>
      <c r="P8" s="38" t="e">
        <f>#REF!</f>
        <v>#REF!</v>
      </c>
      <c r="Q8" s="38" t="e">
        <f>#REF!</f>
        <v>#REF!</v>
      </c>
      <c r="R8" s="38" t="e">
        <f>#REF!</f>
        <v>#REF!</v>
      </c>
      <c r="S8" s="38" t="e">
        <f>#REF!</f>
        <v>#REF!</v>
      </c>
      <c r="T8" s="38" t="e">
        <f>#REF!</f>
        <v>#REF!</v>
      </c>
      <c r="U8" s="38" t="e">
        <f>#REF!</f>
        <v>#REF!</v>
      </c>
      <c r="V8" s="38" t="e">
        <f>#REF!</f>
        <v>#REF!</v>
      </c>
      <c r="W8" s="38" t="e">
        <f>#REF!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="150" zoomScaleNormal="150" zoomScalePageLayoutView="0" workbookViewId="0" topLeftCell="A1">
      <selection activeCell="A6" sqref="A6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44" t="s">
        <v>44</v>
      </c>
    </row>
    <row r="2" spans="1:24" ht="22.5">
      <c r="A2" s="39" t="s">
        <v>67</v>
      </c>
      <c r="B2" s="45" t="e">
        <f>#REF!</f>
        <v>#REF!</v>
      </c>
      <c r="C2" s="45" t="s">
        <v>68</v>
      </c>
      <c r="D2" s="45" t="e">
        <f>#REF!</f>
        <v>#REF!</v>
      </c>
      <c r="E2" s="45" t="e">
        <f>#REF!</f>
        <v>#REF!</v>
      </c>
      <c r="F2" s="45" t="e">
        <f>#REF!</f>
        <v>#REF!</v>
      </c>
      <c r="G2" s="45" t="e">
        <f>#REF!</f>
        <v>#REF!</v>
      </c>
      <c r="H2" s="45" t="e">
        <f>#REF!</f>
        <v>#REF!</v>
      </c>
      <c r="I2" s="45" t="e">
        <f>#REF!</f>
        <v>#REF!</v>
      </c>
      <c r="J2" s="45" t="e">
        <f>#REF!</f>
        <v>#REF!</v>
      </c>
      <c r="K2" s="45" t="e">
        <f>#REF!</f>
        <v>#REF!</v>
      </c>
      <c r="L2" s="45" t="e">
        <f>#REF!</f>
        <v>#REF!</v>
      </c>
      <c r="M2" s="45" t="e">
        <f>#REF!</f>
        <v>#REF!</v>
      </c>
      <c r="N2" s="45" t="e">
        <f>#REF!</f>
        <v>#REF!</v>
      </c>
      <c r="O2" s="45" t="e">
        <f>#REF!</f>
        <v>#REF!</v>
      </c>
      <c r="P2" s="45" t="e">
        <f>#REF!</f>
        <v>#REF!</v>
      </c>
      <c r="Q2" s="45" t="e">
        <f>#REF!</f>
        <v>#REF!</v>
      </c>
      <c r="R2" s="45" t="e">
        <f>#REF!</f>
        <v>#REF!</v>
      </c>
      <c r="S2" s="45" t="e">
        <f>#REF!</f>
        <v>#REF!</v>
      </c>
      <c r="T2" s="45" t="e">
        <f>#REF!</f>
        <v>#REF!</v>
      </c>
      <c r="U2" s="45" t="e">
        <f>#REF!</f>
        <v>#REF!</v>
      </c>
      <c r="V2" s="45" t="e">
        <f>#REF!</f>
        <v>#REF!</v>
      </c>
      <c r="W2" s="45" t="e">
        <f>#REF!</f>
        <v>#REF!</v>
      </c>
      <c r="X2" s="45" t="e">
        <f>#REF!</f>
        <v>#REF!</v>
      </c>
    </row>
    <row r="3" spans="1:24" s="43" customFormat="1" ht="15">
      <c r="A3" s="39" t="s">
        <v>69</v>
      </c>
      <c r="B3" s="38" t="e">
        <f>#REF!</f>
        <v>#REF!</v>
      </c>
      <c r="C3" s="38" t="e">
        <f>#REF!</f>
        <v>#REF!</v>
      </c>
      <c r="D3" s="38" t="e">
        <f>#REF!</f>
        <v>#REF!</v>
      </c>
      <c r="E3" s="38" t="e">
        <f>#REF!</f>
        <v>#REF!</v>
      </c>
      <c r="F3" s="38" t="e">
        <f>#REF!</f>
        <v>#REF!</v>
      </c>
      <c r="G3" s="38" t="e">
        <f>#REF!</f>
        <v>#REF!</v>
      </c>
      <c r="H3" s="38" t="e">
        <f>#REF!</f>
        <v>#REF!</v>
      </c>
      <c r="I3" s="38" t="e">
        <f>#REF!</f>
        <v>#REF!</v>
      </c>
      <c r="J3" s="38" t="e">
        <f>#REF!</f>
        <v>#REF!</v>
      </c>
      <c r="K3" s="38" t="e">
        <f>#REF!</f>
        <v>#REF!</v>
      </c>
      <c r="L3" s="38" t="e">
        <f>#REF!</f>
        <v>#REF!</v>
      </c>
      <c r="M3" s="38" t="e">
        <f>#REF!</f>
        <v>#REF!</v>
      </c>
      <c r="N3" s="38" t="e">
        <f>#REF!</f>
        <v>#REF!</v>
      </c>
      <c r="O3" s="38" t="e">
        <f>#REF!</f>
        <v>#REF!</v>
      </c>
      <c r="P3" s="38" t="e">
        <f>#REF!</f>
        <v>#REF!</v>
      </c>
      <c r="Q3" s="38" t="e">
        <f>#REF!</f>
        <v>#REF!</v>
      </c>
      <c r="R3" s="38" t="e">
        <f>#REF!</f>
        <v>#REF!</v>
      </c>
      <c r="S3" s="38" t="e">
        <f>#REF!</f>
        <v>#REF!</v>
      </c>
      <c r="T3" s="38" t="e">
        <f>#REF!</f>
        <v>#REF!</v>
      </c>
      <c r="U3" s="38" t="e">
        <f>#REF!</f>
        <v>#REF!</v>
      </c>
      <c r="V3" s="38" t="e">
        <f>#REF!</f>
        <v>#REF!</v>
      </c>
      <c r="W3" s="38" t="e">
        <f>#REF!</f>
        <v>#REF!</v>
      </c>
      <c r="X3" s="38" t="e">
        <f>#REF!</f>
        <v>#REF!</v>
      </c>
    </row>
    <row r="4" spans="1:24" ht="15">
      <c r="A4" s="39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EMBK06</cp:lastModifiedBy>
  <dcterms:created xsi:type="dcterms:W3CDTF">2016-10-13T09:47:57Z</dcterms:created>
  <dcterms:modified xsi:type="dcterms:W3CDTF">2018-04-16T12:52:41Z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