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645" windowWidth="19320" windowHeight="865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<sst xmlns="http://schemas.openxmlformats.org/spreadsheetml/2006/main" count="132" uniqueCount="90">
  <si>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</si>
  <si>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</si>
  <si>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</si>
  <si>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</si>
  <si>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</si>
  <si>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</si>
  <si>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</si>
  <si>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</si>
  <si>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</si>
  <si>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</si>
  <si>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</si>
  <si>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</si>
  <si>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</si>
  <si>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</si>
  <si>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</si>
  <si>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</si>
  <si>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</si>
  <si>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</si>
  <si>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</si>
  <si>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</si>
  <si>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</si>
  <si>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</si>
  <si>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</si>
  <si>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</si>
  <si>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</si>
  <si>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</si>
  <si>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</si>
  <si>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</si>
  <si>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</si>
  <si>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</si>
  <si>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</si>
  <si>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</si>
  <si>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</si>
  <si>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</si>
  <si>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</si>
  <si>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</si>
  <si>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</si>
  <si>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</si>
  <si>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</si>
  <si>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</si>
  <si>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</si>
  <si>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</si>
  <si>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</si>
  <si>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</si>
  <si>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</si>
  <si>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</si>
  <si>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</si>
  <si>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</si>
  <si>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</si>
  <si>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</si>
  <si>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</si>
  <si>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ні</t>
  </si>
  <si>
    <t>так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</si>
  <si>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</si>
  <si>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СОД ПП «Габ'яно»;
ТОВ "Бізнес Ассіст"</t>
  </si>
  <si>
    <t>Кредитний договір (№):</t>
  </si>
  <si>
    <t>місто Дніпро (колишній Дніпропетровськ)</t>
  </si>
  <si>
    <t>Місцезнаходження Позичальника (область, місто):</t>
  </si>
  <si>
    <t>фізична особа-підприємець;
фізична особа</t>
  </si>
  <si>
    <t xml:space="preserve">11314926000;
11336342000;
11276471000;
11191461000 </t>
  </si>
  <si>
    <t>30.08.2013;
2014 рік;
2015 рік</t>
  </si>
  <si>
    <t>16.02.2015;
12.02.2015;
24.03.2016</t>
  </si>
  <si>
    <t>16.09.2014 - припинений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</si>
  <si>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</si>
  <si>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</si>
  <si>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строковий кредит
строковий кредит</t>
  </si>
  <si>
    <t xml:space="preserve"> Загальна заборгованость (тіло, %), грн.:</t>
  </si>
  <si>
    <t xml:space="preserve"> 17.04.2013</t>
  </si>
  <si>
    <t xml:space="preserve">так 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</si>
  <si>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</si>
  <si>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</si>
  <si>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</si>
  <si>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</si>
  <si>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</si>
  <si>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</si>
  <si>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</si>
  <si>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поруки</t>
  </si>
  <si>
    <t>Наявність майна у діючого поручителя по підприємству, що знаходиться в стадії банкрутства/ліквідації</t>
  </si>
  <si>
    <t>Заставна вартість після переоцінки</t>
  </si>
  <si>
    <t>фінансова порука фізичної особи</t>
  </si>
  <si>
    <t>солідарний боржник</t>
  </si>
  <si>
    <t>2 легкові автомобілі ВАЗ 210934-20, 2008 р.в.</t>
  </si>
  <si>
    <t>рухоме майно</t>
  </si>
  <si>
    <t>Земельна ділянка площею 0,1500 га, цільове призначення: будівництво і обслуговування жилого будинку, господарських будівель і споруд</t>
  </si>
  <si>
    <t xml:space="preserve"> Дніпропетровська обл., Дніпропетровський р-н, смт. Кіровське</t>
  </si>
  <si>
    <t>нерухомість</t>
  </si>
  <si>
    <t>1) Легковий автомобіль  марки ВАЗ, модель 210932-20, 2007 року випуску, колір - зелений, тип ТЗ- легковий-комбі-В; 
2) Легковий автомобіль  марки ВАЗ, модель 210932-20, 2007 року випуску, колір - зелений, тип ТЗ- легковий-комбі-В</t>
  </si>
  <si>
    <t>Визнані такими, що не відбулись (відсутність зареєстрованих учасників)</t>
  </si>
  <si>
    <t>станом на 01.01.2018</t>
  </si>
  <si>
    <t>АТ "ДЕЛЬТА БАНК"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</si>
</sst>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_ ;\-#,##0.00\ "/>
    <numFmt numFmtId="192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0" xfId="0" applyAlignment="1">
      <alignment/>
    </xf>
    <xf numFmtId="181" fontId="47" fillId="0" borderId="10" xfId="0" applyNumberFormat="1" applyFont="1" applyFill="1" applyBorder="1" applyAlignment="1" applyProtection="1">
      <alignment vertical="center"/>
      <protection locked="0"/>
    </xf>
    <xf numFmtId="191" fontId="0" fillId="0" borderId="10" xfId="61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192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191" fontId="0" fillId="0" borderId="10" xfId="61" applyNumberFormat="1" applyFont="1" applyBorder="1" applyAlignment="1">
      <alignment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0" borderId="14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44</xdr:row>
      <xdr:rowOff>142875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zoomScale="90" zoomScaleNormal="90" zoomScalePageLayoutView="0" workbookViewId="0" topLeftCell="A1">
      <selection activeCell="H7" sqref="H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4" t="s">
        <v>2</v>
      </c>
      <c r="C1" s="85"/>
      <c r="D1" s="85"/>
      <c r="E1" s="85"/>
      <c r="F1" s="85"/>
      <c r="G1" s="85"/>
      <c r="H1" s="85"/>
      <c r="I1" s="85"/>
      <c r="J1" s="86"/>
      <c r="K1" s="5"/>
      <c r="L1" s="5"/>
      <c r="M1" s="5"/>
    </row>
    <row r="2" spans="1:13" ht="15">
      <c r="A2" s="4"/>
      <c r="B2" s="87"/>
      <c r="C2" s="88"/>
      <c r="D2" s="88"/>
      <c r="E2" s="88"/>
      <c r="F2" s="88"/>
      <c r="G2" s="88"/>
      <c r="H2" s="88"/>
      <c r="I2" s="88"/>
      <c r="J2" s="89"/>
      <c r="K2" s="5"/>
      <c r="L2" s="5"/>
      <c r="M2" s="5"/>
    </row>
    <row r="3" spans="1:13" ht="15.75">
      <c r="A3" s="4"/>
      <c r="B3" s="21" t="s">
        <v>3</v>
      </c>
      <c r="C3" s="90" t="s">
        <v>88</v>
      </c>
      <c r="D3" s="91"/>
      <c r="E3" s="92"/>
      <c r="F3" s="92"/>
      <c r="G3" s="92"/>
      <c r="H3" s="92"/>
      <c r="I3" s="92"/>
      <c r="J3" s="93"/>
      <c r="K3" s="5"/>
      <c r="L3" s="5"/>
      <c r="M3" s="5"/>
    </row>
    <row r="4" spans="1:13" ht="15">
      <c r="A4" s="4"/>
      <c r="B4" s="94" t="s">
        <v>19</v>
      </c>
      <c r="C4" s="95"/>
      <c r="D4" s="6"/>
      <c r="E4" s="96" t="s">
        <v>21</v>
      </c>
      <c r="F4" s="97"/>
      <c r="G4" s="97"/>
      <c r="H4" s="97"/>
      <c r="I4" s="97"/>
      <c r="J4" s="97"/>
      <c r="K4" s="5"/>
      <c r="L4" s="5"/>
      <c r="M4" s="5"/>
    </row>
    <row r="5" spans="1:10" ht="28.5" customHeight="1">
      <c r="A5" s="4"/>
      <c r="B5" s="31" t="s">
        <v>45</v>
      </c>
      <c r="C5" s="20" t="s">
        <v>89</v>
      </c>
      <c r="D5" s="7"/>
      <c r="E5" s="74" t="s">
        <v>23</v>
      </c>
      <c r="F5" s="76"/>
      <c r="G5" s="77" t="s">
        <v>65</v>
      </c>
      <c r="H5" s="76"/>
      <c r="I5" s="102" t="s">
        <v>48</v>
      </c>
      <c r="J5" s="70" t="s">
        <v>68</v>
      </c>
    </row>
    <row r="6" spans="1:10" ht="60">
      <c r="A6" s="4"/>
      <c r="B6" s="32" t="s">
        <v>55</v>
      </c>
      <c r="C6" s="56" t="s">
        <v>59</v>
      </c>
      <c r="D6" s="7"/>
      <c r="E6" s="98" t="s">
        <v>66</v>
      </c>
      <c r="F6" s="75"/>
      <c r="G6" s="76"/>
      <c r="H6" s="55">
        <f>(H11+I11+H12+I12+H13+I13)*L11+(H14+I14)*L14</f>
        <v>8491609.82452481</v>
      </c>
      <c r="I6" s="103"/>
      <c r="J6" s="71"/>
    </row>
    <row r="7" spans="1:10" ht="30">
      <c r="A7" s="4"/>
      <c r="B7" s="32" t="s">
        <v>46</v>
      </c>
      <c r="C7" s="56" t="s">
        <v>58</v>
      </c>
      <c r="D7" s="7"/>
      <c r="E7" s="74" t="s">
        <v>24</v>
      </c>
      <c r="F7" s="75"/>
      <c r="G7" s="76"/>
      <c r="H7" s="22">
        <v>2205</v>
      </c>
      <c r="I7" s="103"/>
      <c r="J7" s="72"/>
    </row>
    <row r="8" spans="1:10" ht="15">
      <c r="A8" s="4"/>
      <c r="B8" s="32" t="s">
        <v>47</v>
      </c>
      <c r="C8" s="20" t="s">
        <v>8</v>
      </c>
      <c r="D8" s="7"/>
      <c r="E8" s="74" t="s">
        <v>39</v>
      </c>
      <c r="F8" s="75"/>
      <c r="G8" s="76"/>
      <c r="H8" s="33" t="s">
        <v>52</v>
      </c>
      <c r="I8" s="104"/>
      <c r="J8" s="73"/>
    </row>
    <row r="9" spans="1:10" ht="36" customHeight="1">
      <c r="A9" s="4"/>
      <c r="B9" s="32" t="s">
        <v>49</v>
      </c>
      <c r="C9" s="20" t="s">
        <v>51</v>
      </c>
      <c r="D9" s="7"/>
      <c r="E9" s="66" t="s">
        <v>40</v>
      </c>
      <c r="F9" s="66" t="s">
        <v>41</v>
      </c>
      <c r="G9" s="105" t="s">
        <v>4</v>
      </c>
      <c r="H9" s="66" t="s">
        <v>63</v>
      </c>
      <c r="I9" s="66" t="s">
        <v>64</v>
      </c>
      <c r="J9" s="66" t="s">
        <v>5</v>
      </c>
    </row>
    <row r="10" spans="1:10" ht="31.5" customHeight="1">
      <c r="A10" s="4"/>
      <c r="B10" s="99" t="s">
        <v>57</v>
      </c>
      <c r="C10" s="63" t="s">
        <v>56</v>
      </c>
      <c r="D10" s="7"/>
      <c r="E10" s="67"/>
      <c r="F10" s="67"/>
      <c r="G10" s="106"/>
      <c r="H10" s="67"/>
      <c r="I10" s="67"/>
      <c r="J10" s="67"/>
    </row>
    <row r="11" spans="1:12" ht="15">
      <c r="A11" s="4"/>
      <c r="B11" s="100"/>
      <c r="C11" s="64"/>
      <c r="D11" s="7"/>
      <c r="E11" s="23">
        <v>39521</v>
      </c>
      <c r="F11" s="23">
        <v>40981</v>
      </c>
      <c r="G11" s="24">
        <v>840</v>
      </c>
      <c r="H11" s="54">
        <v>9892.26</v>
      </c>
      <c r="I11" s="54">
        <v>16667.68</v>
      </c>
      <c r="J11" s="25">
        <v>0.26</v>
      </c>
      <c r="L11">
        <v>28.067223</v>
      </c>
    </row>
    <row r="12" spans="1:10" ht="15">
      <c r="A12" s="4"/>
      <c r="B12" s="100"/>
      <c r="C12" s="64"/>
      <c r="D12" s="12"/>
      <c r="E12" s="23">
        <v>39556</v>
      </c>
      <c r="F12" s="23" t="s">
        <v>67</v>
      </c>
      <c r="G12" s="24">
        <v>840</v>
      </c>
      <c r="H12" s="54">
        <v>18384</v>
      </c>
      <c r="I12" s="54">
        <v>35966.53</v>
      </c>
      <c r="J12" s="25">
        <v>0.26</v>
      </c>
    </row>
    <row r="13" spans="1:10" s="52" customFormat="1" ht="15">
      <c r="A13" s="4"/>
      <c r="B13" s="100"/>
      <c r="C13" s="64"/>
      <c r="D13" s="12"/>
      <c r="E13" s="23">
        <v>39441</v>
      </c>
      <c r="F13" s="23">
        <v>47112</v>
      </c>
      <c r="G13" s="24">
        <v>840</v>
      </c>
      <c r="H13" s="54">
        <f>2295619.85/L11</f>
        <v>81790.0598858676</v>
      </c>
      <c r="I13" s="54">
        <f>3249728.61/L11</f>
        <v>115783.75993948529</v>
      </c>
      <c r="J13" s="25">
        <v>0.129</v>
      </c>
    </row>
    <row r="14" spans="1:12" ht="15">
      <c r="A14" s="4"/>
      <c r="B14" s="101"/>
      <c r="C14" s="65"/>
      <c r="D14" s="12"/>
      <c r="E14" s="23">
        <v>39846</v>
      </c>
      <c r="F14" s="23">
        <v>41847</v>
      </c>
      <c r="G14" s="24">
        <v>756</v>
      </c>
      <c r="H14" s="54">
        <f>302223.22/L14</f>
        <v>10560.309989421981</v>
      </c>
      <c r="I14" s="54">
        <f>373105.94/L14</f>
        <v>13037.10014503412</v>
      </c>
      <c r="J14" s="25">
        <v>0.1149</v>
      </c>
      <c r="L14">
        <v>28.618783</v>
      </c>
    </row>
    <row r="15" spans="1:10" ht="15">
      <c r="A15" s="4"/>
      <c r="B15" s="34"/>
      <c r="C15" s="35"/>
      <c r="D15" s="12"/>
      <c r="E15" s="27"/>
      <c r="F15" s="27"/>
      <c r="G15" s="28"/>
      <c r="H15" s="29"/>
      <c r="I15" s="29"/>
      <c r="J15" s="30"/>
    </row>
    <row r="16" spans="1:10" ht="15">
      <c r="A16" s="4"/>
      <c r="B16" s="94" t="s">
        <v>20</v>
      </c>
      <c r="C16" s="96"/>
      <c r="D16" s="36"/>
      <c r="E16" s="80" t="s">
        <v>22</v>
      </c>
      <c r="F16" s="81"/>
      <c r="G16" s="81"/>
      <c r="H16" s="81"/>
      <c r="I16" s="81"/>
      <c r="J16" s="82"/>
    </row>
    <row r="17" spans="1:10" ht="30">
      <c r="A17" s="4"/>
      <c r="B17" s="37" t="s">
        <v>18</v>
      </c>
      <c r="C17" s="44" t="s">
        <v>51</v>
      </c>
      <c r="D17" s="8"/>
      <c r="E17" s="78" t="s">
        <v>32</v>
      </c>
      <c r="F17" s="79"/>
      <c r="G17" s="46" t="s">
        <v>42</v>
      </c>
      <c r="H17" s="46" t="s">
        <v>43</v>
      </c>
      <c r="I17" s="46" t="s">
        <v>6</v>
      </c>
      <c r="J17" s="38"/>
    </row>
    <row r="18" spans="1:10" ht="16.5" customHeight="1">
      <c r="A18" s="4"/>
      <c r="B18" s="37" t="s">
        <v>33</v>
      </c>
      <c r="C18" s="45" t="s">
        <v>8</v>
      </c>
      <c r="D18" s="9"/>
      <c r="E18" s="68" t="s">
        <v>25</v>
      </c>
      <c r="F18" s="69"/>
      <c r="G18" s="53">
        <f>Застава!B3+Застава!D3</f>
        <v>164019</v>
      </c>
      <c r="H18" s="53"/>
      <c r="I18" s="39" t="s">
        <v>7</v>
      </c>
      <c r="J18" s="40" t="s">
        <v>0</v>
      </c>
    </row>
    <row r="19" spans="1:10" ht="45">
      <c r="A19" s="4"/>
      <c r="B19" s="37" t="s">
        <v>34</v>
      </c>
      <c r="C19" s="57" t="s">
        <v>60</v>
      </c>
      <c r="D19" s="9"/>
      <c r="E19" s="68" t="s">
        <v>26</v>
      </c>
      <c r="F19" s="69"/>
      <c r="G19" s="53">
        <f>Застава!C3</f>
        <v>595100</v>
      </c>
      <c r="H19" s="53"/>
      <c r="I19" s="39" t="s">
        <v>7</v>
      </c>
      <c r="J19" s="40" t="s">
        <v>0</v>
      </c>
    </row>
    <row r="20" spans="1:10" ht="45">
      <c r="A20" s="4"/>
      <c r="B20" s="37" t="s">
        <v>35</v>
      </c>
      <c r="C20" s="57" t="s">
        <v>61</v>
      </c>
      <c r="D20" s="9"/>
      <c r="E20" s="68" t="s">
        <v>27</v>
      </c>
      <c r="F20" s="69"/>
      <c r="G20" s="53"/>
      <c r="H20" s="53"/>
      <c r="I20" s="39" t="s">
        <v>7</v>
      </c>
      <c r="J20" s="40" t="s">
        <v>0</v>
      </c>
    </row>
    <row r="21" spans="1:10" ht="15">
      <c r="A21" s="4"/>
      <c r="B21" s="37" t="s">
        <v>36</v>
      </c>
      <c r="C21" s="44" t="s">
        <v>52</v>
      </c>
      <c r="D21" s="9"/>
      <c r="E21" s="68" t="s">
        <v>28</v>
      </c>
      <c r="F21" s="69"/>
      <c r="G21" s="53"/>
      <c r="H21" s="53"/>
      <c r="I21" s="39" t="s">
        <v>7</v>
      </c>
      <c r="J21" s="40" t="s">
        <v>0</v>
      </c>
    </row>
    <row r="22" spans="1:10" ht="15">
      <c r="A22" s="4"/>
      <c r="B22" s="37" t="s">
        <v>37</v>
      </c>
      <c r="C22" s="45" t="s">
        <v>8</v>
      </c>
      <c r="D22" s="9"/>
      <c r="E22" s="68" t="s">
        <v>30</v>
      </c>
      <c r="F22" s="69"/>
      <c r="G22" s="53"/>
      <c r="H22" s="53"/>
      <c r="I22" s="39" t="s">
        <v>7</v>
      </c>
      <c r="J22" s="40" t="s">
        <v>0</v>
      </c>
    </row>
    <row r="23" spans="1:10" ht="15" customHeight="1">
      <c r="A23" s="4"/>
      <c r="B23" s="37" t="s">
        <v>38</v>
      </c>
      <c r="C23" s="44" t="s">
        <v>8</v>
      </c>
      <c r="D23" s="9"/>
      <c r="E23" s="68" t="s">
        <v>29</v>
      </c>
      <c r="F23" s="69"/>
      <c r="G23" s="53"/>
      <c r="H23" s="53"/>
      <c r="I23" s="39" t="s">
        <v>7</v>
      </c>
      <c r="J23" s="40" t="s">
        <v>0</v>
      </c>
    </row>
    <row r="24" spans="1:10" ht="15.75" customHeight="1">
      <c r="A24" s="4"/>
      <c r="B24" s="37" t="s">
        <v>44</v>
      </c>
      <c r="C24" s="45" t="s">
        <v>62</v>
      </c>
      <c r="D24" s="9"/>
      <c r="E24" s="68" t="s">
        <v>31</v>
      </c>
      <c r="F24" s="69"/>
      <c r="G24" s="53"/>
      <c r="H24" s="53"/>
      <c r="I24" s="39" t="s">
        <v>7</v>
      </c>
      <c r="J24" s="40" t="s">
        <v>0</v>
      </c>
    </row>
    <row r="25" spans="1:10" ht="15">
      <c r="A25" s="1"/>
      <c r="B25" s="41"/>
      <c r="C25" s="41"/>
      <c r="D25" s="41"/>
      <c r="E25" s="83" t="s">
        <v>17</v>
      </c>
      <c r="F25" s="69"/>
      <c r="G25" s="19">
        <f>SUM(G18:G24)</f>
        <v>759119</v>
      </c>
      <c r="H25" s="19">
        <v>0</v>
      </c>
      <c r="I25" s="42"/>
      <c r="J25" s="43"/>
    </row>
    <row r="26" spans="1:10" ht="15">
      <c r="A26" s="1"/>
      <c r="B26" s="41"/>
      <c r="C26" s="41"/>
      <c r="D26" s="41"/>
      <c r="E26" s="47"/>
      <c r="F26" s="47"/>
      <c r="G26" s="48"/>
      <c r="H26" s="48"/>
      <c r="I26" s="48"/>
      <c r="J26" s="48"/>
    </row>
    <row r="27" spans="9:10" ht="15">
      <c r="I27" s="48"/>
      <c r="J27" s="48"/>
    </row>
    <row r="28" spans="9:10" ht="15">
      <c r="I28" s="48"/>
      <c r="J28" s="48"/>
    </row>
    <row r="29" spans="9:10" ht="15">
      <c r="I29" s="48"/>
      <c r="J29" s="48"/>
    </row>
    <row r="30" spans="9:10" ht="15"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</sheetData>
  <sheetProtection/>
  <mergeCells count="30">
    <mergeCell ref="B16:C16"/>
    <mergeCell ref="B10:B14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5:F25"/>
    <mergeCell ref="E24:F24"/>
    <mergeCell ref="E23:F23"/>
    <mergeCell ref="E22:F22"/>
    <mergeCell ref="E20:F20"/>
    <mergeCell ref="E19:F19"/>
    <mergeCell ref="C10:C14"/>
    <mergeCell ref="J9:J10"/>
    <mergeCell ref="E21:F21"/>
    <mergeCell ref="J5:J8"/>
    <mergeCell ref="E7:G7"/>
    <mergeCell ref="G5:H5"/>
    <mergeCell ref="E17:F17"/>
    <mergeCell ref="E16:J16"/>
    <mergeCell ref="I9:I10"/>
    <mergeCell ref="E18:F18"/>
  </mergeCells>
  <hyperlinks>
    <hyperlink ref="I18" location="Застава!A1" display="Застава!A1"/>
    <hyperlink ref="I19:I24" location="Застава!A1" display="Застава!A1"/>
    <hyperlink ref="J18" location="Порука!A1" display="Порука"/>
    <hyperlink ref="J19:J24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8"/>
    </sheetView>
  </sheetViews>
  <sheetFormatPr defaultColWidth="9.140625" defaultRowHeight="15"/>
  <cols>
    <col min="1" max="1" width="48.28125" style="0" customWidth="1"/>
    <col min="2" max="2" width="28.8515625" style="0" customWidth="1"/>
    <col min="3" max="3" width="31.140625" style="0" customWidth="1"/>
    <col min="4" max="4" width="33.421875" style="0" customWidth="1"/>
  </cols>
  <sheetData>
    <row r="1" ht="13.5" customHeight="1">
      <c r="A1" s="3" t="s">
        <v>69</v>
      </c>
    </row>
    <row r="2" spans="1:4" ht="34.5" customHeight="1">
      <c r="A2" s="17" t="s">
        <v>70</v>
      </c>
      <c r="B2" s="59" t="s">
        <v>56</v>
      </c>
      <c r="C2" s="59" t="s">
        <v>84</v>
      </c>
      <c r="D2" s="59" t="s">
        <v>56</v>
      </c>
    </row>
    <row r="3" spans="1:4" ht="15">
      <c r="A3" s="11" t="s">
        <v>71</v>
      </c>
      <c r="B3" s="60">
        <v>84119</v>
      </c>
      <c r="C3" s="60">
        <v>595100</v>
      </c>
      <c r="D3" s="60">
        <v>79900</v>
      </c>
    </row>
    <row r="4" spans="1:4" ht="15">
      <c r="A4" s="11" t="s">
        <v>10</v>
      </c>
      <c r="B4" s="61">
        <v>41724</v>
      </c>
      <c r="C4" s="61">
        <v>41724</v>
      </c>
      <c r="D4" s="61">
        <v>41883</v>
      </c>
    </row>
    <row r="5" spans="1:4" ht="15">
      <c r="A5" s="11" t="s">
        <v>72</v>
      </c>
      <c r="B5" s="60">
        <v>106000</v>
      </c>
      <c r="C5" s="60">
        <v>744000</v>
      </c>
      <c r="D5" s="60">
        <v>115000</v>
      </c>
    </row>
    <row r="6" spans="1:4" ht="22.5">
      <c r="A6" s="11" t="s">
        <v>73</v>
      </c>
      <c r="B6" s="59" t="s">
        <v>82</v>
      </c>
      <c r="C6" s="59" t="s">
        <v>85</v>
      </c>
      <c r="D6" s="59" t="s">
        <v>82</v>
      </c>
    </row>
    <row r="7" spans="1:4" s="26" customFormat="1" ht="69" customHeight="1">
      <c r="A7" s="18" t="s">
        <v>74</v>
      </c>
      <c r="B7" s="59" t="s">
        <v>81</v>
      </c>
      <c r="C7" s="59" t="s">
        <v>83</v>
      </c>
      <c r="D7" s="59" t="s">
        <v>86</v>
      </c>
    </row>
    <row r="8" spans="1:4" ht="33.75">
      <c r="A8" s="18" t="s">
        <v>75</v>
      </c>
      <c r="B8" s="59" t="s">
        <v>52</v>
      </c>
      <c r="C8" s="59" t="s">
        <v>52</v>
      </c>
      <c r="D8" s="59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5.421875" style="0" customWidth="1"/>
    <col min="2" max="2" width="13.8515625" style="0" customWidth="1"/>
    <col min="3" max="3" width="13.421875" style="0" customWidth="1"/>
    <col min="4" max="4" width="13.7109375" style="0" customWidth="1"/>
  </cols>
  <sheetData>
    <row r="1" ht="15">
      <c r="A1" s="16" t="s">
        <v>0</v>
      </c>
    </row>
    <row r="2" spans="1:4" ht="22.5">
      <c r="A2" s="11" t="s">
        <v>77</v>
      </c>
      <c r="B2" s="58" t="s">
        <v>52</v>
      </c>
      <c r="C2" s="58" t="s">
        <v>52</v>
      </c>
      <c r="D2" s="58" t="s">
        <v>52</v>
      </c>
    </row>
    <row r="3" spans="1:4" s="26" customFormat="1" ht="28.5" customHeight="1">
      <c r="A3" s="10" t="s">
        <v>76</v>
      </c>
      <c r="B3" s="59" t="s">
        <v>79</v>
      </c>
      <c r="C3" s="59" t="s">
        <v>79</v>
      </c>
      <c r="D3" s="59" t="s">
        <v>79</v>
      </c>
    </row>
    <row r="4" spans="1:4" ht="23.25">
      <c r="A4" s="10" t="s">
        <v>78</v>
      </c>
      <c r="B4" s="59" t="s">
        <v>80</v>
      </c>
      <c r="C4" s="59" t="s">
        <v>80</v>
      </c>
      <c r="D4" s="5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08" t="s">
        <v>50</v>
      </c>
      <c r="B1" s="108"/>
      <c r="C1" s="49" t="s">
        <v>54</v>
      </c>
    </row>
    <row r="2" spans="1:3" ht="15">
      <c r="A2" s="108" t="s">
        <v>9</v>
      </c>
      <c r="B2" s="108"/>
      <c r="C2" s="50">
        <v>42370</v>
      </c>
    </row>
    <row r="3" spans="1:3" ht="30" customHeight="1">
      <c r="A3" s="108" t="s">
        <v>53</v>
      </c>
      <c r="B3" s="108"/>
      <c r="C3" s="51">
        <f>21713+58756+1279913+151179</f>
        <v>1511561</v>
      </c>
    </row>
    <row r="6" spans="1:6" ht="15">
      <c r="A6" s="107" t="s">
        <v>11</v>
      </c>
      <c r="B6" s="107"/>
      <c r="C6" s="107"/>
      <c r="D6" s="107"/>
      <c r="E6" s="107"/>
      <c r="F6" s="107"/>
    </row>
    <row r="7" spans="1:6" ht="1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</v>
      </c>
    </row>
    <row r="8" spans="1:6" ht="15">
      <c r="A8" s="2">
        <v>1</v>
      </c>
      <c r="B8" s="14">
        <v>42906</v>
      </c>
      <c r="C8" s="62">
        <v>7527055.41</v>
      </c>
      <c r="D8" s="15"/>
      <c r="E8" s="13"/>
      <c r="F8" s="2" t="s">
        <v>87</v>
      </c>
    </row>
    <row r="9" spans="1:6" ht="15">
      <c r="A9" s="2">
        <v>2</v>
      </c>
      <c r="B9" s="14">
        <v>42921</v>
      </c>
      <c r="C9" s="62">
        <v>6774349.870000001</v>
      </c>
      <c r="D9" s="15"/>
      <c r="E9" s="13"/>
      <c r="F9" s="2" t="s">
        <v>87</v>
      </c>
    </row>
    <row r="10" spans="1:6" ht="15">
      <c r="A10" s="2">
        <v>3</v>
      </c>
      <c r="B10" s="14">
        <v>42935</v>
      </c>
      <c r="C10" s="62">
        <v>6021644.33</v>
      </c>
      <c r="D10" s="15"/>
      <c r="E10" s="13"/>
      <c r="F10" s="2" t="s">
        <v>87</v>
      </c>
    </row>
    <row r="11" spans="1:6" ht="15">
      <c r="A11" s="2">
        <v>4</v>
      </c>
      <c r="B11" s="14">
        <v>42949</v>
      </c>
      <c r="C11" s="62">
        <v>5268938.790000001</v>
      </c>
      <c r="D11" s="15"/>
      <c r="E11" s="13"/>
      <c r="F11" s="2" t="s">
        <v>87</v>
      </c>
    </row>
    <row r="12" spans="1:6" ht="15">
      <c r="A12" s="2">
        <v>5</v>
      </c>
      <c r="B12" s="14">
        <v>42963</v>
      </c>
      <c r="C12" s="62">
        <v>4516233.24</v>
      </c>
      <c r="D12" s="15"/>
      <c r="E12" s="13"/>
      <c r="F12" s="2" t="s">
        <v>87</v>
      </c>
    </row>
    <row r="13" spans="1:6" ht="15">
      <c r="A13" s="2">
        <v>6</v>
      </c>
      <c r="B13" s="14">
        <v>42978</v>
      </c>
      <c r="C13" s="62">
        <v>3763527.705</v>
      </c>
      <c r="D13" s="15"/>
      <c r="E13" s="13"/>
      <c r="F13" s="2" t="s">
        <v>87</v>
      </c>
    </row>
    <row r="14" spans="1:6" ht="15">
      <c r="A14" s="2">
        <v>7</v>
      </c>
      <c r="B14" s="14">
        <v>42992</v>
      </c>
      <c r="C14" s="62">
        <v>3010822.17</v>
      </c>
      <c r="D14" s="15"/>
      <c r="E14" s="13"/>
      <c r="F14" s="2" t="s">
        <v>87</v>
      </c>
    </row>
    <row r="15" spans="1:6" ht="15">
      <c r="A15" s="2">
        <v>8</v>
      </c>
      <c r="B15" s="14">
        <v>43006</v>
      </c>
      <c r="C15" s="62">
        <v>2258116.62</v>
      </c>
      <c r="D15" s="15"/>
      <c r="E15" s="13"/>
      <c r="F15" s="2" t="s">
        <v>87</v>
      </c>
    </row>
    <row r="16" spans="1:6" ht="15">
      <c r="A16" s="2">
        <v>9</v>
      </c>
      <c r="B16" s="14">
        <v>43054</v>
      </c>
      <c r="C16" s="62">
        <f>175845.99+363437.24+1341383+151638.74</f>
        <v>2032304.97</v>
      </c>
      <c r="D16" s="15"/>
      <c r="E16" s="13"/>
      <c r="F16" s="2" t="s">
        <v>87</v>
      </c>
    </row>
    <row r="17" spans="1:6" ht="15">
      <c r="A17" s="2">
        <v>10</v>
      </c>
      <c r="B17" s="14">
        <v>43068</v>
      </c>
      <c r="C17" s="62">
        <f>158261.39+327093.52+1207244.7+136474.87</f>
        <v>1829074.48</v>
      </c>
      <c r="D17" s="15"/>
      <c r="E17" s="13"/>
      <c r="F17" s="2" t="s">
        <v>87</v>
      </c>
    </row>
    <row r="18" spans="1:6" ht="15">
      <c r="A18" s="2">
        <v>11</v>
      </c>
      <c r="B18" s="14">
        <v>43082</v>
      </c>
      <c r="C18" s="62">
        <f>140676.79+290749.79+1073106.4+121310.99</f>
        <v>1625843.97</v>
      </c>
      <c r="D18" s="15"/>
      <c r="E18" s="13"/>
      <c r="F18" s="2" t="s">
        <v>87</v>
      </c>
    </row>
    <row r="19" spans="1:6" ht="15">
      <c r="A19" s="2">
        <v>12</v>
      </c>
      <c r="B19" s="14">
        <v>43096</v>
      </c>
      <c r="C19" s="62">
        <f>123092.19+254406.07+938968.1+106147.12</f>
        <v>1422613.48</v>
      </c>
      <c r="D19" s="15"/>
      <c r="E19" s="13"/>
      <c r="F19" s="2" t="s">
        <v>87</v>
      </c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2018-01-23T14:48:22Z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