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ублПасп" sheetId="2" r:id="rId2"/>
    <sheet name="Застава" sheetId="3" r:id="rId3"/>
    <sheet name="Порука" sheetId="4" state="hidden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<sst xmlns="http://schemas.openxmlformats.org/spreadsheetml/2006/main" count="140" uniqueCount="94">
  <si>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</si>
  <si>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</si>
  <si>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</si>
  <si>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</si>
  <si>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</si>
  <si>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</si>
  <si>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</si>
  <si>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</si>
  <si>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</si>
  <si>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</si>
  <si>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</si>
  <si>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</si>
  <si>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</si>
  <si>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</si>
  <si>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рухоме майно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</si>
  <si>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</si>
  <si>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</si>
  <si>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</si>
  <si>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</si>
  <si>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</si>
  <si>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</si>
  <si>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</si>
  <si>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</si>
  <si>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</si>
  <si>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</si>
  <si>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</si>
  <si>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</si>
  <si>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</si>
  <si>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</si>
  <si>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</si>
  <si>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</si>
  <si>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</si>
  <si>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</si>
  <si>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</si>
  <si>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</si>
  <si>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</si>
  <si>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</si>
  <si>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</si>
  <si>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</si>
  <si>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</si>
  <si>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</si>
  <si>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</si>
  <si>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</si>
  <si>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</si>
  <si>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</si>
  <si>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</si>
  <si>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</si>
  <si>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</si>
  <si>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</si>
  <si>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</si>
  <si>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</si>
  <si>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</si>
  <si>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</si>
  <si>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</si>
  <si>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</si>
  <si>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</si>
  <si>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</si>
  <si>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</si>
  <si>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</si>
  <si>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</si>
  <si>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</si>
  <si>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</si>
  <si>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АБ "УКООПСПІЛКА"</t>
  </si>
  <si>
    <t xml:space="preserve">СОД Товариства з обмеженою відповідальністю «Канзас Ріал Естейт» </t>
  </si>
  <si>
    <t xml:space="preserve">станом на </t>
  </si>
  <si>
    <t>Оптова торгівля молочними продуктами, яйцями, олією, твариним маслом та жирами</t>
  </si>
  <si>
    <t>кредитна лінія</t>
  </si>
  <si>
    <t>готова продукція - морозиво в асортименті, та обладнання - морозильні ларі</t>
  </si>
  <si>
    <t>Вимоги не надсилались.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</si>
  <si>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(КД№10)</t>
    </r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</si>
  <si>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(КД№20)</t>
    </r>
  </si>
  <si>
    <t>м Дніпро</t>
  </si>
  <si>
    <t>Кредитний договір (№ договору):</t>
  </si>
  <si>
    <t>№20
№10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</si>
  <si>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</si>
  <si>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</si>
  <si>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29.10.2013 
28.11.2013
02.04.2014</t>
  </si>
  <si>
    <t>Застава</t>
  </si>
  <si>
    <t xml:space="preserve"> Фактична адреса місцезнаходження об'єкта:</t>
  </si>
  <si>
    <t xml:space="preserve"> Вартість застави на дату укладання договору, грн</t>
  </si>
  <si>
    <t>Вартість застави відповідно до останньої переоцінки, грн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</si>
  <si>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</si>
  <si>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</si>
  <si>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Класифікатор застави (нерухомість ,  рухоме майно , товари в обороті , майнові права, цінні папери)</t>
  </si>
  <si>
    <t>м.Дніпро, вул. Журналистів</t>
  </si>
  <si>
    <t>рухоме майно - морозильні ларі торгової марки Super Frost в кількості 600 штук, морозильні ларі Дербі ЕК 47 С в кількості 736 штук, станок БР-1200, машина листорезальна, фризер КОНТИТ/400, машина беговальна, машина бумагорезальна, установка водогрейна УВ-1</t>
  </si>
  <si>
    <t>Рішення виконавчої дирекції ФГВФО №246/15 від 08.10.2015</t>
  </si>
  <si>
    <t xml:space="preserve"> Рішення виконавчої дирекції ФГВФО №1634 від 29.08.2016 </t>
  </si>
  <si>
    <t xml:space="preserve">  -     </t>
  </si>
  <si>
    <t>торги не відбулися</t>
  </si>
  <si>
    <t>Рішення виконавчої дирекції ФГВФО №916 від 19.03.2017</t>
  </si>
  <si>
    <t>Рішення виконавчої дирекції ФГВФО №2681 від 26.06.2017</t>
  </si>
  <si>
    <t>Рішення виконавчої дирекції ФГВФО №165 від 20.10.2017</t>
  </si>
  <si>
    <t xml:space="preserve"> -  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</si>
</sst>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14" fontId="48" fillId="0" borderId="18" xfId="0" applyNumberFormat="1" applyFont="1" applyBorder="1" applyAlignment="1" applyProtection="1">
      <alignment/>
      <protection/>
    </xf>
    <xf numFmtId="14" fontId="48" fillId="0" borderId="19" xfId="0" applyNumberFormat="1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16" xfId="0" applyFont="1" applyBorder="1" applyAlignment="1" applyProtection="1">
      <alignment/>
      <protection/>
    </xf>
    <xf numFmtId="14" fontId="49" fillId="0" borderId="19" xfId="0" applyNumberFormat="1" applyFont="1" applyBorder="1" applyAlignment="1" applyProtection="1">
      <alignment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73" fontId="50" fillId="35" borderId="10" xfId="0" applyNumberFormat="1" applyFont="1" applyFill="1" applyBorder="1" applyAlignment="1" applyProtection="1">
      <alignment vertical="center"/>
      <protection locked="0"/>
    </xf>
    <xf numFmtId="3" fontId="42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/>
    </xf>
    <xf numFmtId="14" fontId="51" fillId="0" borderId="10" xfId="0" applyNumberFormat="1" applyFont="1" applyBorder="1" applyAlignment="1">
      <alignment/>
    </xf>
    <xf numFmtId="9" fontId="5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4" fontId="42" fillId="0" borderId="14" xfId="0" applyNumberFormat="1" applyFont="1" applyBorder="1" applyAlignment="1">
      <alignment horizontal="left" vertical="top" wrapText="1"/>
    </xf>
    <xf numFmtId="4" fontId="42" fillId="0" borderId="20" xfId="0" applyNumberFormat="1" applyFont="1" applyBorder="1" applyAlignment="1">
      <alignment horizontal="left" vertical="top" wrapText="1"/>
    </xf>
    <xf numFmtId="4" fontId="42" fillId="0" borderId="15" xfId="0" applyNumberFormat="1" applyFont="1" applyBorder="1" applyAlignment="1">
      <alignment horizontal="left" vertical="top" wrapText="1"/>
    </xf>
    <xf numFmtId="172" fontId="42" fillId="0" borderId="14" xfId="61" applyNumberFormat="1" applyFont="1" applyBorder="1" applyAlignment="1">
      <alignment horizontal="left"/>
    </xf>
    <xf numFmtId="172" fontId="42" fillId="0" borderId="20" xfId="61" applyNumberFormat="1" applyFont="1" applyBorder="1" applyAlignment="1">
      <alignment horizontal="left"/>
    </xf>
    <xf numFmtId="172" fontId="42" fillId="0" borderId="15" xfId="61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20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33" borderId="24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24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85" zoomScaleNormal="85" zoomScalePageLayoutView="0" workbookViewId="0" topLeftCell="A7">
      <selection activeCell="C26" sqref="C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57" customHeight="1">
      <c r="A1" s="78" t="s">
        <v>61</v>
      </c>
      <c r="B1" s="78"/>
      <c r="C1" s="54" t="s">
        <v>63</v>
      </c>
    </row>
    <row r="2" spans="1:3" ht="15">
      <c r="A2" s="78" t="s">
        <v>12</v>
      </c>
      <c r="B2" s="78"/>
      <c r="C2" s="55">
        <v>42125</v>
      </c>
    </row>
    <row r="3" spans="1:3" ht="30.75" customHeight="1">
      <c r="A3" s="78" t="s">
        <v>69</v>
      </c>
      <c r="B3" s="78"/>
      <c r="C3" s="56">
        <v>1</v>
      </c>
    </row>
    <row r="4" spans="1:3" ht="30" customHeight="1">
      <c r="A4" s="80" t="s">
        <v>70</v>
      </c>
      <c r="B4" s="81"/>
      <c r="C4" s="56">
        <v>1</v>
      </c>
    </row>
    <row r="7" spans="1:6" ht="15">
      <c r="A7" s="79" t="s">
        <v>17</v>
      </c>
      <c r="B7" s="79"/>
      <c r="C7" s="79"/>
      <c r="D7" s="79"/>
      <c r="E7" s="79"/>
      <c r="F7" s="79"/>
    </row>
    <row r="8" spans="1:6" ht="1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1</v>
      </c>
    </row>
    <row r="9" spans="1:6" ht="15">
      <c r="A9" s="72" t="s">
        <v>86</v>
      </c>
      <c r="B9" s="73"/>
      <c r="C9" s="73"/>
      <c r="D9" s="73"/>
      <c r="E9" s="73"/>
      <c r="F9" s="74"/>
    </row>
    <row r="10" spans="1:6" ht="15">
      <c r="A10" s="2">
        <v>1</v>
      </c>
      <c r="B10" s="14">
        <v>42369</v>
      </c>
      <c r="C10" s="13">
        <f>170171.02+1021402</f>
        <v>1191573.02</v>
      </c>
      <c r="D10" s="15"/>
      <c r="E10" s="13"/>
      <c r="F10" s="2"/>
    </row>
    <row r="11" spans="1:6" ht="15">
      <c r="A11" s="75" t="s">
        <v>87</v>
      </c>
      <c r="B11" s="76"/>
      <c r="C11" s="76"/>
      <c r="D11" s="76"/>
      <c r="E11" s="76"/>
      <c r="F11" s="77"/>
    </row>
    <row r="12" spans="1:6" ht="15">
      <c r="A12" s="2">
        <v>2</v>
      </c>
      <c r="B12" s="14">
        <v>42636</v>
      </c>
      <c r="C12" s="13">
        <f>153153.92+919262</f>
        <v>1072415.92</v>
      </c>
      <c r="D12" s="15">
        <v>0</v>
      </c>
      <c r="E12" s="13" t="s">
        <v>88</v>
      </c>
      <c r="F12" s="2" t="s">
        <v>89</v>
      </c>
    </row>
    <row r="13" spans="1:6" ht="15">
      <c r="A13" s="2">
        <v>3</v>
      </c>
      <c r="B13" s="14">
        <v>42660</v>
      </c>
      <c r="C13" s="13">
        <f>137838.53+827336</f>
        <v>965174.53</v>
      </c>
      <c r="D13" s="15">
        <v>0.1</v>
      </c>
      <c r="E13" s="13" t="s">
        <v>88</v>
      </c>
      <c r="F13" s="2" t="s">
        <v>89</v>
      </c>
    </row>
    <row r="14" spans="1:6" ht="15">
      <c r="A14" s="2">
        <v>4</v>
      </c>
      <c r="B14" s="14">
        <v>42682</v>
      </c>
      <c r="C14" s="13">
        <f>122523.2+735410</f>
        <v>857933.2</v>
      </c>
      <c r="D14" s="15">
        <v>0.2</v>
      </c>
      <c r="E14" s="13" t="s">
        <v>88</v>
      </c>
      <c r="F14" s="2" t="s">
        <v>89</v>
      </c>
    </row>
    <row r="15" spans="1:6" ht="15">
      <c r="A15" s="2">
        <v>5</v>
      </c>
      <c r="B15" s="14">
        <v>42704</v>
      </c>
      <c r="C15" s="13">
        <f>107207.8+643483</f>
        <v>750690.8</v>
      </c>
      <c r="D15" s="15">
        <v>0.3</v>
      </c>
      <c r="E15" s="13" t="s">
        <v>88</v>
      </c>
      <c r="F15" s="2" t="s">
        <v>89</v>
      </c>
    </row>
    <row r="16" spans="1:6" ht="15">
      <c r="A16" s="72" t="s">
        <v>90</v>
      </c>
      <c r="B16" s="73"/>
      <c r="C16" s="73"/>
      <c r="D16" s="73"/>
      <c r="E16" s="73"/>
      <c r="F16" s="74"/>
    </row>
    <row r="17" spans="1:6" ht="15">
      <c r="A17" s="2">
        <v>6</v>
      </c>
      <c r="B17" s="14">
        <v>42830</v>
      </c>
      <c r="C17" s="13">
        <f>96486.97+579135</f>
        <v>675621.97</v>
      </c>
      <c r="D17" s="15">
        <v>0</v>
      </c>
      <c r="E17" s="13">
        <v>0</v>
      </c>
      <c r="F17" s="2" t="s">
        <v>89</v>
      </c>
    </row>
    <row r="18" spans="1:6" ht="15">
      <c r="A18" s="2">
        <v>7</v>
      </c>
      <c r="B18" s="14">
        <v>42849</v>
      </c>
      <c r="C18" s="13">
        <f>86838.27+521222</f>
        <v>608060.27</v>
      </c>
      <c r="D18" s="15">
        <v>0.1</v>
      </c>
      <c r="E18" s="13">
        <v>0</v>
      </c>
      <c r="F18" s="2" t="s">
        <v>89</v>
      </c>
    </row>
    <row r="19" spans="1:6" ht="15">
      <c r="A19" s="2">
        <v>8</v>
      </c>
      <c r="B19" s="14">
        <v>42870</v>
      </c>
      <c r="C19" s="13">
        <f>77189.58+463308</f>
        <v>540497.58</v>
      </c>
      <c r="D19" s="15">
        <v>0.2</v>
      </c>
      <c r="E19" s="13">
        <v>0</v>
      </c>
      <c r="F19" s="2" t="s">
        <v>89</v>
      </c>
    </row>
    <row r="20" spans="1:6" ht="15">
      <c r="A20" s="72" t="s">
        <v>91</v>
      </c>
      <c r="B20" s="73"/>
      <c r="C20" s="73"/>
      <c r="D20" s="73"/>
      <c r="E20" s="73"/>
      <c r="F20" s="74"/>
    </row>
    <row r="21" spans="1:6" ht="15">
      <c r="A21" s="2">
        <v>9</v>
      </c>
      <c r="B21" s="14">
        <v>42928</v>
      </c>
      <c r="C21" s="13">
        <f>C19-(C19*0.1)</f>
        <v>486447.8219999999</v>
      </c>
      <c r="D21" s="15">
        <v>0</v>
      </c>
      <c r="E21" s="13">
        <v>0</v>
      </c>
      <c r="F21" s="2" t="s">
        <v>89</v>
      </c>
    </row>
    <row r="22" spans="1:6" ht="15">
      <c r="A22" s="2">
        <v>10</v>
      </c>
      <c r="B22" s="14">
        <v>42943</v>
      </c>
      <c r="C22" s="13">
        <f>C21-(C21*0.1)</f>
        <v>437803.0397999999</v>
      </c>
      <c r="D22" s="15">
        <v>0.1</v>
      </c>
      <c r="E22" s="13">
        <v>0</v>
      </c>
      <c r="F22" s="2" t="s">
        <v>89</v>
      </c>
    </row>
    <row r="23" spans="1:6" ht="15">
      <c r="A23" s="2">
        <v>11</v>
      </c>
      <c r="B23" s="14">
        <v>42958</v>
      </c>
      <c r="C23" s="13">
        <f>C21-(C21*0.2)</f>
        <v>389158.25759999995</v>
      </c>
      <c r="D23" s="15">
        <v>0.2</v>
      </c>
      <c r="E23" s="13">
        <v>0</v>
      </c>
      <c r="F23" s="2" t="s">
        <v>89</v>
      </c>
    </row>
    <row r="24" spans="1:6" ht="15">
      <c r="A24" s="2">
        <v>12</v>
      </c>
      <c r="B24" s="14">
        <v>42976</v>
      </c>
      <c r="C24" s="13">
        <f>C21-(C21*0.3)</f>
        <v>340513.4754</v>
      </c>
      <c r="D24" s="15">
        <v>0.3</v>
      </c>
      <c r="E24" s="13">
        <v>0</v>
      </c>
      <c r="F24" s="2" t="s">
        <v>89</v>
      </c>
    </row>
    <row r="25" spans="1:6" ht="15">
      <c r="A25" s="2" t="s">
        <v>92</v>
      </c>
      <c r="B25" s="2"/>
      <c r="C25" s="2"/>
      <c r="D25" s="2"/>
      <c r="E25" s="2"/>
      <c r="F25" s="2"/>
    </row>
    <row r="26" spans="1:6" ht="15">
      <c r="A26" s="2">
        <v>13</v>
      </c>
      <c r="B26" s="69">
        <v>43046</v>
      </c>
      <c r="C26" s="13">
        <f>C24-(C24*0.1)</f>
        <v>306462.12786</v>
      </c>
      <c r="D26" s="70">
        <v>0</v>
      </c>
      <c r="E26" s="2" t="s">
        <v>93</v>
      </c>
      <c r="F26" s="69" t="s">
        <v>89</v>
      </c>
    </row>
    <row r="27" spans="1:6" ht="15">
      <c r="A27" s="2">
        <v>14</v>
      </c>
      <c r="B27" s="14">
        <v>43060</v>
      </c>
      <c r="C27" s="13">
        <f>C26-(C26*0.1)</f>
        <v>275815.915074</v>
      </c>
      <c r="D27" s="71">
        <v>0.1</v>
      </c>
      <c r="E27" s="2" t="s">
        <v>93</v>
      </c>
      <c r="F27" s="2" t="s">
        <v>89</v>
      </c>
    </row>
    <row r="28" spans="1:6" ht="15">
      <c r="A28" s="2">
        <v>15</v>
      </c>
      <c r="B28" s="14">
        <v>43074</v>
      </c>
      <c r="C28" s="13">
        <f>C26-(C26*0.2)</f>
        <v>245169.702288</v>
      </c>
      <c r="D28" s="71">
        <v>0.2</v>
      </c>
      <c r="E28" s="2" t="s">
        <v>93</v>
      </c>
      <c r="F28" s="2" t="s">
        <v>89</v>
      </c>
    </row>
    <row r="29" spans="1:6" ht="15">
      <c r="A29" s="2">
        <v>16</v>
      </c>
      <c r="B29" s="14">
        <v>43088</v>
      </c>
      <c r="C29" s="13">
        <f>C26-(C26*0.3)</f>
        <v>214523.489502</v>
      </c>
      <c r="D29" s="71">
        <v>0.3</v>
      </c>
      <c r="E29" s="2" t="s">
        <v>93</v>
      </c>
      <c r="F29" s="2" t="s">
        <v>89</v>
      </c>
    </row>
  </sheetData>
  <sheetProtection/>
  <mergeCells count="9">
    <mergeCell ref="A20:F20"/>
    <mergeCell ref="A11:F11"/>
    <mergeCell ref="A16:F16"/>
    <mergeCell ref="A3:B3"/>
    <mergeCell ref="A7:F7"/>
    <mergeCell ref="A1:B1"/>
    <mergeCell ref="A2:B2"/>
    <mergeCell ref="A4:B4"/>
    <mergeCell ref="A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2" t="s">
        <v>5</v>
      </c>
      <c r="C1" s="83"/>
      <c r="D1" s="83"/>
      <c r="E1" s="83"/>
      <c r="F1" s="83"/>
      <c r="G1" s="83"/>
      <c r="H1" s="83"/>
      <c r="I1" s="83"/>
      <c r="J1" s="84"/>
      <c r="K1" s="5"/>
      <c r="L1" s="5"/>
      <c r="M1" s="5"/>
    </row>
    <row r="2" spans="1:13" ht="15">
      <c r="A2" s="4"/>
      <c r="B2" s="85"/>
      <c r="C2" s="86"/>
      <c r="D2" s="86"/>
      <c r="E2" s="86"/>
      <c r="F2" s="86"/>
      <c r="G2" s="86"/>
      <c r="H2" s="86"/>
      <c r="I2" s="86"/>
      <c r="J2" s="87"/>
      <c r="K2" s="5"/>
      <c r="L2" s="5"/>
      <c r="M2" s="5"/>
    </row>
    <row r="3" spans="1:13" ht="15.75">
      <c r="A3" s="4"/>
      <c r="B3" s="25" t="s">
        <v>6</v>
      </c>
      <c r="C3" s="58" t="s">
        <v>64</v>
      </c>
      <c r="D3" s="59"/>
      <c r="E3" s="62">
        <v>43101</v>
      </c>
      <c r="F3" s="60"/>
      <c r="G3" s="60"/>
      <c r="H3" s="60"/>
      <c r="I3" s="60"/>
      <c r="J3" s="61"/>
      <c r="K3" s="5"/>
      <c r="L3" s="5"/>
      <c r="M3" s="5"/>
    </row>
    <row r="4" spans="1:13" ht="15">
      <c r="A4" s="4"/>
      <c r="B4" s="88" t="s">
        <v>28</v>
      </c>
      <c r="C4" s="89"/>
      <c r="D4" s="6"/>
      <c r="E4" s="90" t="s">
        <v>30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36" t="s">
        <v>54</v>
      </c>
      <c r="C5" s="24" t="s">
        <v>62</v>
      </c>
      <c r="D5" s="7"/>
      <c r="E5" s="92" t="s">
        <v>32</v>
      </c>
      <c r="F5" s="93"/>
      <c r="G5" s="96" t="s">
        <v>66</v>
      </c>
      <c r="H5" s="93"/>
      <c r="I5" s="97" t="s">
        <v>58</v>
      </c>
      <c r="J5" s="100" t="s">
        <v>3</v>
      </c>
    </row>
    <row r="6" spans="1:10" ht="30">
      <c r="A6" s="4"/>
      <c r="B6" s="37" t="s">
        <v>72</v>
      </c>
      <c r="C6" s="64" t="s">
        <v>73</v>
      </c>
      <c r="D6" s="7"/>
      <c r="E6" s="104" t="s">
        <v>60</v>
      </c>
      <c r="F6" s="105"/>
      <c r="G6" s="93"/>
      <c r="H6" s="63">
        <f>3404673.84+567236.72</f>
        <v>3971910.5599999996</v>
      </c>
      <c r="I6" s="98"/>
      <c r="J6" s="101"/>
    </row>
    <row r="7" spans="1:10" ht="15">
      <c r="A7" s="4"/>
      <c r="B7" s="37" t="s">
        <v>55</v>
      </c>
      <c r="C7" s="24" t="s">
        <v>13</v>
      </c>
      <c r="D7" s="7"/>
      <c r="E7" s="92" t="s">
        <v>33</v>
      </c>
      <c r="F7" s="105"/>
      <c r="G7" s="93"/>
      <c r="H7" s="26">
        <v>1876</v>
      </c>
      <c r="I7" s="98"/>
      <c r="J7" s="102"/>
    </row>
    <row r="8" spans="1:10" ht="45">
      <c r="A8" s="4"/>
      <c r="B8" s="37" t="s">
        <v>56</v>
      </c>
      <c r="C8" s="57" t="s">
        <v>65</v>
      </c>
      <c r="D8" s="7"/>
      <c r="E8" s="92" t="s">
        <v>48</v>
      </c>
      <c r="F8" s="105"/>
      <c r="G8" s="93"/>
      <c r="H8" s="38" t="s">
        <v>4</v>
      </c>
      <c r="I8" s="99"/>
      <c r="J8" s="103"/>
    </row>
    <row r="9" spans="1:10" ht="36" customHeight="1">
      <c r="A9" s="4"/>
      <c r="B9" s="37" t="s">
        <v>59</v>
      </c>
      <c r="C9" s="24" t="s">
        <v>4</v>
      </c>
      <c r="D9" s="7"/>
      <c r="E9" s="94" t="s">
        <v>49</v>
      </c>
      <c r="F9" s="94" t="s">
        <v>50</v>
      </c>
      <c r="G9" s="108" t="s">
        <v>7</v>
      </c>
      <c r="H9" s="94" t="s">
        <v>74</v>
      </c>
      <c r="I9" s="94" t="s">
        <v>75</v>
      </c>
      <c r="J9" s="94" t="s">
        <v>8</v>
      </c>
    </row>
    <row r="10" spans="1:10" ht="31.5" customHeight="1">
      <c r="A10" s="4"/>
      <c r="B10" s="117" t="s">
        <v>57</v>
      </c>
      <c r="C10" s="113" t="s">
        <v>71</v>
      </c>
      <c r="D10" s="7"/>
      <c r="E10" s="95"/>
      <c r="F10" s="95"/>
      <c r="G10" s="109"/>
      <c r="H10" s="95"/>
      <c r="I10" s="95"/>
      <c r="J10" s="95"/>
    </row>
    <row r="11" spans="1:10" ht="15">
      <c r="A11" s="4"/>
      <c r="B11" s="118"/>
      <c r="C11" s="98"/>
      <c r="D11" s="7"/>
      <c r="E11" s="27">
        <v>39406</v>
      </c>
      <c r="F11" s="27">
        <v>41225</v>
      </c>
      <c r="G11" s="28">
        <v>980</v>
      </c>
      <c r="H11" s="29">
        <v>3000000</v>
      </c>
      <c r="I11" s="29">
        <v>404673.84</v>
      </c>
      <c r="J11" s="30">
        <v>0.22</v>
      </c>
    </row>
    <row r="12" spans="1:10" ht="15">
      <c r="A12" s="4"/>
      <c r="B12" s="118"/>
      <c r="C12" s="98"/>
      <c r="D12" s="12"/>
      <c r="E12" s="27">
        <v>39205</v>
      </c>
      <c r="F12" s="27">
        <v>41397</v>
      </c>
      <c r="G12" s="28">
        <v>980</v>
      </c>
      <c r="H12" s="29">
        <v>455000</v>
      </c>
      <c r="I12" s="29">
        <v>112236.72</v>
      </c>
      <c r="J12" s="30">
        <v>0.265</v>
      </c>
    </row>
    <row r="13" spans="1:10" ht="15">
      <c r="A13" s="4"/>
      <c r="B13" s="119"/>
      <c r="C13" s="99"/>
      <c r="D13" s="12"/>
      <c r="E13" s="27"/>
      <c r="F13" s="27"/>
      <c r="G13" s="28"/>
      <c r="H13" s="29" t="s">
        <v>15</v>
      </c>
      <c r="I13" s="29" t="s">
        <v>15</v>
      </c>
      <c r="J13" s="30" t="s">
        <v>15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8" t="s">
        <v>29</v>
      </c>
      <c r="C15" s="90"/>
      <c r="D15" s="41"/>
      <c r="E15" s="110" t="s">
        <v>31</v>
      </c>
      <c r="F15" s="111"/>
      <c r="G15" s="111"/>
      <c r="H15" s="111"/>
      <c r="I15" s="111"/>
      <c r="J15" s="112"/>
    </row>
    <row r="16" spans="1:10" ht="30">
      <c r="A16" s="4"/>
      <c r="B16" s="42" t="s">
        <v>27</v>
      </c>
      <c r="C16" s="49" t="s">
        <v>4</v>
      </c>
      <c r="D16" s="8"/>
      <c r="E16" s="114" t="s">
        <v>41</v>
      </c>
      <c r="F16" s="115"/>
      <c r="G16" s="51" t="s">
        <v>51</v>
      </c>
      <c r="H16" s="51" t="s">
        <v>52</v>
      </c>
      <c r="I16" s="51" t="s">
        <v>9</v>
      </c>
      <c r="J16" s="43"/>
    </row>
    <row r="17" spans="1:10" ht="16.5" customHeight="1">
      <c r="A17" s="4"/>
      <c r="B17" s="42" t="s">
        <v>42</v>
      </c>
      <c r="C17" s="50" t="s">
        <v>68</v>
      </c>
      <c r="D17" s="9"/>
      <c r="E17" s="106" t="s">
        <v>34</v>
      </c>
      <c r="F17" s="107"/>
      <c r="G17" s="66"/>
      <c r="H17" s="66"/>
      <c r="I17" s="44" t="s">
        <v>10</v>
      </c>
      <c r="J17" s="45" t="s">
        <v>0</v>
      </c>
    </row>
    <row r="18" spans="1:10" ht="15">
      <c r="A18" s="4"/>
      <c r="B18" s="42" t="s">
        <v>43</v>
      </c>
      <c r="C18" s="50">
        <v>41470</v>
      </c>
      <c r="D18" s="9"/>
      <c r="E18" s="106" t="s">
        <v>35</v>
      </c>
      <c r="F18" s="107"/>
      <c r="G18" s="66"/>
      <c r="H18" s="66"/>
      <c r="I18" s="44" t="s">
        <v>10</v>
      </c>
      <c r="J18" s="45" t="s">
        <v>0</v>
      </c>
    </row>
    <row r="19" spans="1:10" ht="45">
      <c r="A19" s="4"/>
      <c r="B19" s="42" t="s">
        <v>44</v>
      </c>
      <c r="C19" s="65" t="s">
        <v>76</v>
      </c>
      <c r="D19" s="9"/>
      <c r="E19" s="106" t="s">
        <v>36</v>
      </c>
      <c r="F19" s="107"/>
      <c r="G19" s="66"/>
      <c r="H19" s="66"/>
      <c r="I19" s="44" t="s">
        <v>10</v>
      </c>
      <c r="J19" s="45" t="s">
        <v>0</v>
      </c>
    </row>
    <row r="20" spans="1:10" ht="15">
      <c r="A20" s="4"/>
      <c r="B20" s="42" t="s">
        <v>45</v>
      </c>
      <c r="C20" s="49" t="s">
        <v>3</v>
      </c>
      <c r="D20" s="9"/>
      <c r="E20" s="106" t="s">
        <v>37</v>
      </c>
      <c r="F20" s="107"/>
      <c r="G20" s="66"/>
      <c r="H20" s="66"/>
      <c r="I20" s="44" t="s">
        <v>10</v>
      </c>
      <c r="J20" s="45" t="s">
        <v>0</v>
      </c>
    </row>
    <row r="21" spans="1:10" ht="15">
      <c r="A21" s="4"/>
      <c r="B21" s="42" t="s">
        <v>46</v>
      </c>
      <c r="C21" s="50" t="s">
        <v>11</v>
      </c>
      <c r="D21" s="9"/>
      <c r="E21" s="106" t="s">
        <v>39</v>
      </c>
      <c r="F21" s="107"/>
      <c r="G21" s="68">
        <v>1004022.65</v>
      </c>
      <c r="H21" s="66"/>
      <c r="I21" s="44" t="s">
        <v>10</v>
      </c>
      <c r="J21" s="45" t="s">
        <v>0</v>
      </c>
    </row>
    <row r="22" spans="1:10" ht="15" customHeight="1">
      <c r="A22" s="4"/>
      <c r="B22" s="42" t="s">
        <v>47</v>
      </c>
      <c r="C22" s="49" t="s">
        <v>11</v>
      </c>
      <c r="D22" s="9"/>
      <c r="E22" s="106" t="s">
        <v>38</v>
      </c>
      <c r="F22" s="107"/>
      <c r="G22" s="66">
        <f>6004775.7+3129748.16</f>
        <v>9134523.86</v>
      </c>
      <c r="H22" s="66"/>
      <c r="I22" s="44" t="s">
        <v>10</v>
      </c>
      <c r="J22" s="45" t="s">
        <v>0</v>
      </c>
    </row>
    <row r="23" spans="1:10" ht="15.75" customHeight="1">
      <c r="A23" s="4"/>
      <c r="B23" s="42" t="s">
        <v>53</v>
      </c>
      <c r="C23" s="50" t="s">
        <v>11</v>
      </c>
      <c r="D23" s="9"/>
      <c r="E23" s="106" t="s">
        <v>40</v>
      </c>
      <c r="F23" s="107"/>
      <c r="G23" s="66"/>
      <c r="H23" s="66"/>
      <c r="I23" s="44" t="s">
        <v>10</v>
      </c>
      <c r="J23" s="45" t="s">
        <v>0</v>
      </c>
    </row>
    <row r="24" spans="1:10" ht="15">
      <c r="A24" s="1"/>
      <c r="B24" s="46"/>
      <c r="C24" s="46"/>
      <c r="D24" s="46"/>
      <c r="E24" s="116" t="s">
        <v>23</v>
      </c>
      <c r="F24" s="107"/>
      <c r="G24" s="67">
        <f>G21+G22</f>
        <v>10138546.51</v>
      </c>
      <c r="H24" s="67">
        <v>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9:10" ht="15">
      <c r="I26" s="53"/>
      <c r="J26" s="53"/>
    </row>
    <row r="27" spans="9:10" ht="15">
      <c r="I27" s="53"/>
      <c r="J27" s="53"/>
    </row>
    <row r="28" spans="9:10" ht="15">
      <c r="I28" s="53"/>
      <c r="J28" s="53"/>
    </row>
    <row r="29" spans="9:10" ht="15">
      <c r="I29" s="53"/>
      <c r="J29" s="53"/>
    </row>
    <row r="30" spans="9:10" ht="15"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</sheetData>
  <sheetProtection/>
  <mergeCells count="29">
    <mergeCell ref="E24:F24"/>
    <mergeCell ref="E22:F22"/>
    <mergeCell ref="E23:F23"/>
    <mergeCell ref="J9:J10"/>
    <mergeCell ref="B10:B13"/>
    <mergeCell ref="I9:I10"/>
    <mergeCell ref="E17:F17"/>
    <mergeCell ref="E18:F18"/>
    <mergeCell ref="E19:F19"/>
    <mergeCell ref="E20:F20"/>
    <mergeCell ref="E21:F21"/>
    <mergeCell ref="E9:E10"/>
    <mergeCell ref="F9:F10"/>
    <mergeCell ref="G9:G10"/>
    <mergeCell ref="E8:G8"/>
    <mergeCell ref="B15:C15"/>
    <mergeCell ref="E15:J15"/>
    <mergeCell ref="C10:C13"/>
    <mergeCell ref="E16:F16"/>
    <mergeCell ref="B1:J2"/>
    <mergeCell ref="B4:C4"/>
    <mergeCell ref="E4:J4"/>
    <mergeCell ref="E5:F5"/>
    <mergeCell ref="H9:H10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77</v>
      </c>
    </row>
    <row r="2" spans="1:3" ht="15">
      <c r="A2" s="18" t="s">
        <v>78</v>
      </c>
      <c r="B2" s="19" t="s">
        <v>84</v>
      </c>
      <c r="C2" s="19" t="s">
        <v>84</v>
      </c>
    </row>
    <row r="3" spans="1:3" ht="15">
      <c r="A3" s="11" t="s">
        <v>79</v>
      </c>
      <c r="B3" s="21">
        <v>7008798.35</v>
      </c>
      <c r="C3" s="21">
        <v>3129748.16</v>
      </c>
    </row>
    <row r="4" spans="1:3" ht="15">
      <c r="A4" s="11" t="s">
        <v>16</v>
      </c>
      <c r="B4" s="22">
        <v>42125</v>
      </c>
      <c r="C4" s="22">
        <v>42125</v>
      </c>
    </row>
    <row r="5" spans="1:3" ht="15">
      <c r="A5" s="11" t="s">
        <v>80</v>
      </c>
      <c r="B5" s="21">
        <v>0</v>
      </c>
      <c r="C5" s="21">
        <v>0</v>
      </c>
    </row>
    <row r="6" spans="1:3" ht="22.5">
      <c r="A6" s="11" t="s">
        <v>83</v>
      </c>
      <c r="B6" s="19" t="s">
        <v>14</v>
      </c>
      <c r="C6" s="19" t="s">
        <v>14</v>
      </c>
    </row>
    <row r="7" spans="1:3" s="31" customFormat="1" ht="119.25" customHeight="1">
      <c r="A7" s="20" t="s">
        <v>81</v>
      </c>
      <c r="B7" s="19" t="s">
        <v>67</v>
      </c>
      <c r="C7" s="19" t="s">
        <v>85</v>
      </c>
    </row>
    <row r="8" spans="1:3" ht="33.75">
      <c r="A8" s="20" t="s">
        <v>82</v>
      </c>
      <c r="B8" s="19" t="s">
        <v>3</v>
      </c>
      <c r="C8" s="1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3.8515625" style="0" customWidth="1"/>
  </cols>
  <sheetData>
    <row r="1" ht="15">
      <c r="A1" s="16" t="s">
        <v>2</v>
      </c>
    </row>
    <row r="2" spans="1:24" ht="22.5">
      <c r="A2" s="11" t="s">
        <v>26</v>
      </c>
      <c r="B2" s="17" t="s">
        <v>11</v>
      </c>
      <c r="C2" s="17" t="s">
        <v>15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31" customFormat="1" ht="15">
      <c r="A3" s="10" t="s">
        <v>25</v>
      </c>
      <c r="B3" s="19" t="s">
        <v>11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</row>
    <row r="4" spans="1:24" ht="15">
      <c r="A4" s="10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2016-04-29T07:50:51Z</cp:lastPrinted>
  <dcterms:created xsi:type="dcterms:W3CDTF">2015-10-12T12:03:25Z</dcterms:created>
  <dcterms:modified xsi:type="dcterms:W3CDTF">2018-02-27T13:21:18Z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