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320" windowHeight="9000" tabRatio="598" activeTab="0"/>
  </bookViews>
  <sheets>
    <sheet name="Лист1" sheetId="1" r:id="rId1"/>
  </sheets>
  <definedNames>
    <definedName name="_xlnm._FilterDatabase" localSheetId="0" hidden="1">'Лист1'!$A$3:$BL$7</definedName>
  </definedNames>
  <calcPr fullCalcOnLoad="1"/>
</workbook>
</file>

<file path=xl/sharedStrings.xml><?xml version="1.0" encoding="utf-8"?>
<sst xmlns="http://schemas.openxmlformats.org/spreadsheetml/2006/main" count="526" uniqueCount="196">
  <si>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</si>
  <si>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</si>
  <si>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</si>
  <si>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</si>
  <si>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6. Претензійно-судова робота та робота з примусового стягнення заборгованості</t>
  </si>
  <si>
    <t>7. Оціночна та ліквідаційна вартість кредиту</t>
  </si>
  <si>
    <t>8. Інформація про заставу</t>
  </si>
  <si>
    <t>10. Інша інформація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</si>
  <si>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</si>
  <si>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</si>
  <si>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</si>
  <si>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</si>
  <si>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</si>
  <si>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</si>
  <si>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</si>
  <si>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</si>
  <si>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</si>
  <si>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</si>
  <si>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</si>
  <si>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</si>
  <si>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</si>
  <si>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</si>
  <si>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</si>
  <si>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</si>
  <si>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</si>
  <si>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</si>
  <si>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</si>
  <si>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</si>
  <si>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</si>
  <si>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</si>
  <si>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</si>
  <si>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</si>
  <si>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</si>
  <si>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</si>
  <si>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</si>
  <si>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</si>
  <si>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</si>
  <si>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Оціночна вартість кредиту</t>
  </si>
  <si>
    <t>Дата оцінки вартості кредиту</t>
  </si>
  <si>
    <t>Назва компанії оцінщика</t>
  </si>
  <si>
    <t>Дата формування ліквідаційної маси</t>
  </si>
  <si>
    <t>Наявність застави                     (так/ні)</t>
  </si>
  <si>
    <t>Номер договору застави</t>
  </si>
  <si>
    <t>Тип застави</t>
  </si>
  <si>
    <t>Короткий опис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</si>
  <si>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</si>
  <si>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</si>
  <si>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</si>
  <si>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</si>
  <si>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</si>
  <si>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</si>
  <si>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>Мораторій на відчуження предмету застави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</si>
  <si>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</si>
  <si>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</si>
  <si>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</si>
  <si>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</si>
  <si>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</si>
  <si>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</si>
  <si>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</si>
  <si>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</si>
  <si>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>***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</si>
  <si>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</si>
  <si>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</si>
  <si>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</si>
  <si>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</si>
  <si>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</si>
  <si>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</si>
  <si>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</si>
  <si>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</si>
  <si>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</si>
  <si>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</si>
  <si>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</si>
  <si>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</si>
  <si>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</si>
  <si>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</si>
  <si>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</si>
  <si>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</si>
  <si>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</si>
  <si>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</si>
  <si>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</si>
  <si>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</si>
  <si>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</si>
  <si>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</si>
  <si>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</si>
  <si>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</si>
  <si>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</si>
  <si>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</si>
  <si>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</si>
  <si>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4.4.</t>
  </si>
  <si>
    <t>4.5.</t>
  </si>
  <si>
    <t>6.1.</t>
  </si>
  <si>
    <t>6.2.</t>
  </si>
  <si>
    <t>6.3.</t>
  </si>
  <si>
    <t>6.4.</t>
  </si>
  <si>
    <t>7.1.</t>
  </si>
  <si>
    <t>7.2.</t>
  </si>
  <si>
    <t>7.3.</t>
  </si>
  <si>
    <t>7.4.</t>
  </si>
  <si>
    <t>7.5.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</si>
  <si>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</si>
  <si>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</si>
  <si>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</si>
  <si>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</si>
  <si>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</si>
  <si>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</si>
  <si>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</si>
  <si>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</si>
  <si>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</si>
  <si>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8.10.</t>
  </si>
  <si>
    <t>8.11.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</si>
  <si>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</si>
  <si>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</si>
  <si>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</si>
  <si>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</si>
  <si>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</si>
  <si>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</si>
  <si>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</si>
  <si>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</si>
  <si>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Contract ID                     (в АБС)</t>
  </si>
  <si>
    <t>Група (баланс / небаланс)</t>
  </si>
  <si>
    <t xml:space="preserve">Загальний залишок заборгованості (без пені), грн </t>
  </si>
  <si>
    <t>Місце видачі -зона АТО або Крим</t>
  </si>
  <si>
    <t>4.3.</t>
  </si>
  <si>
    <t>Залишок заборгованості на дату формування ліквідаційної маси (тіло+%+комісії)</t>
  </si>
  <si>
    <t>Ліквідаційна вартість кредиту (оцінка СОД на момент формування ліквід.маси)</t>
  </si>
  <si>
    <t>7.6.</t>
  </si>
  <si>
    <t>ні</t>
  </si>
  <si>
    <t>так</t>
  </si>
  <si>
    <t>4.10</t>
  </si>
  <si>
    <t>4.11.</t>
  </si>
  <si>
    <t>4.12</t>
  </si>
  <si>
    <t>На споживчі цілі</t>
  </si>
  <si>
    <t>Сума платежів отриманих від боржника за ІVквартал 2017</t>
  </si>
  <si>
    <t>порука відсутня</t>
  </si>
  <si>
    <t>баланс</t>
  </si>
  <si>
    <t>АТ "КБ "ЕКСПОБАНК"</t>
  </si>
  <si>
    <t>іпотека</t>
  </si>
  <si>
    <t>Київ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</si>
  <si>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</si>
  <si>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</si>
  <si>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</si>
  <si>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1 кв-л 2018</t>
  </si>
  <si>
    <t>ТОВ "Експертна компанія "Професіонал"</t>
  </si>
  <si>
    <t>3319280001000017</t>
  </si>
  <si>
    <t>3222940001022233</t>
  </si>
  <si>
    <t>3205970001003322</t>
  </si>
  <si>
    <t>3205970001004147</t>
  </si>
  <si>
    <t>3205970001004183</t>
  </si>
  <si>
    <t>3224210001009200</t>
  </si>
  <si>
    <t>3222940001016446</t>
  </si>
  <si>
    <t>3222940001039169</t>
  </si>
  <si>
    <t>3222940001041180</t>
  </si>
  <si>
    <t>3222940001008339</t>
  </si>
  <si>
    <t>3205970001006282</t>
  </si>
  <si>
    <t>3205970001007577</t>
  </si>
  <si>
    <t>3226470001003878</t>
  </si>
  <si>
    <t>29/КЛ-2007</t>
  </si>
  <si>
    <t>11/КЛ-2008</t>
  </si>
  <si>
    <t>14/К-2008</t>
  </si>
  <si>
    <t>19/08-USD-CK</t>
  </si>
  <si>
    <t>30/06-USD-CK</t>
  </si>
  <si>
    <t>15/12-UAH-FFB</t>
  </si>
  <si>
    <t>24-USD-KK</t>
  </si>
  <si>
    <t>28/07-USD-CK</t>
  </si>
  <si>
    <t>12/КЛ-2007</t>
  </si>
  <si>
    <t>16/К-2008</t>
  </si>
  <si>
    <t>52/2007USD</t>
  </si>
  <si>
    <t>001-USD-CK</t>
  </si>
  <si>
    <t>ФКЛ-07/08</t>
  </si>
  <si>
    <t>Полтава</t>
  </si>
  <si>
    <t>Нерух. комерційного призначення</t>
  </si>
  <si>
    <t>Житлова нерух., квартира</t>
  </si>
  <si>
    <t>автотранспорт</t>
  </si>
  <si>
    <t>Житлова нерух., домоволодіння</t>
  </si>
  <si>
    <t>майнові права на квартиру</t>
  </si>
  <si>
    <t>земельна ділянка</t>
  </si>
  <si>
    <t>земельна ділянка із об`єктом незавершеного будівництва</t>
  </si>
  <si>
    <t>16.005.2012</t>
  </si>
  <si>
    <t>ні/реалізована</t>
  </si>
  <si>
    <t>ні(знята заборона відчуження/реалізована)</t>
  </si>
  <si>
    <t>ні (знята заборона відчуження/реалізована)</t>
  </si>
  <si>
    <t>авто</t>
  </si>
  <si>
    <t>придбання авто</t>
  </si>
  <si>
    <t>Нежитлове приміщення в житловому будинку, зазначене в плані літ.А-2, загальною площею 262.2 кв.м., що знаходиться за адресою: м.Полтава вул.Гоголя</t>
  </si>
  <si>
    <t>1. нежитлова будівля торгового комплексу 2037.7 кв.м. Херсонська обл. м. Нова Каховка вул. Піонерська</t>
  </si>
  <si>
    <t>1.нежилі приміщення №№1-7 групи приміщень  №45 (в літ. А), заг. площею 111,30 кв.м. та нежилі приміщення №№1,2,3 (групи приміщень №50), з №1 по №12 (групи приміщень №51) (в літ Б), заг. площею 154,40 кв.м., за адресою: м. Київ, вул. О. Гончара</t>
  </si>
  <si>
    <t>1.4-кім. квартира, заг. пл. 77,30 кв.м., яка знаходиться за адресою: Київська обл.. смт. Баришівка, вул. Комсомольська, 20</t>
  </si>
  <si>
    <t xml:space="preserve"> Opel Astra OTGF69, 2008. ,ДВИГУН СМ 3- 1600, КОЛІР - ЧОРНИЙ; Opel Astra OTGF69, 2008 .; колір - чорний, двигун см3-1600 </t>
  </si>
  <si>
    <t>1.земельна ділянка площею 0.2457 за адресою: Київська обл., Бородянський р-н, с. Микуличі, вул. Яковенка. 2.Домоволодіння площею 143.00 кв.м. за адресою Київська обл., с. Микуличі, вул. Яковенка.  3.Порука</t>
  </si>
  <si>
    <t>трикімнатна квартиру, що знаходиться за адресою: м. Київ, вул. Комінтерна</t>
  </si>
  <si>
    <t xml:space="preserve">1.3-кімнатна квартира, заг. площею 75.9 м. за адресою: по вул.Багговутівська, 8/10 м. Київ    </t>
  </si>
  <si>
    <t xml:space="preserve">1.земельні ділянки площею 0.2 га за адресою:м. Київ вул.Дяченка  </t>
  </si>
  <si>
    <t>Житловий будинок 341.1 кв.м. та земельна ділянка 0.1198га Київська обл. смт.Ворзель вул.Ватутіна</t>
  </si>
  <si>
    <t>1.майнові права на 2-кімнатну квартиру заг. пл. 58.43, що знаходиться за адресою Київська обл., Бориспільський р-н, с. Кочубинське, вул. Виставкова, буд.3, секція 3/1</t>
  </si>
  <si>
    <t xml:space="preserve">Земельна ділянка , заг. площею 0,1000 га, цільове призначення: для будівництва та обслуговування жилого будинку, господарських будівель та споруд,  разом із об’єктом незавершеного будівництва житлового  будинку, що знаходиться за адресою: Київська обл., К-Святошинський р-н, с. Петропавлівська Борщагівка, вул. Каштанова. </t>
  </si>
  <si>
    <t>Земельна ділянка , заг. площею 0,1000 га,  разом із об’єктом незавершеного будівництва житлового  будинку, що знаходиться за адресою: Київська обл.., К-Святошинський р-н, с. Петропавлівська борщагівка, вул. Каштанова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</si>
</sst>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mmm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1" applyNumberFormat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21" fillId="0" borderId="0" xfId="0" applyNumberFormat="1" applyFont="1" applyFill="1" applyAlignment="1">
      <alignment horizontal="center" vertical="center" wrapText="1"/>
    </xf>
    <xf numFmtId="0" fontId="22" fillId="2" borderId="10" xfId="0" applyNumberFormat="1" applyFont="1" applyFill="1" applyBorder="1" applyAlignment="1">
      <alignment horizontal="center" vertical="center" wrapText="1"/>
    </xf>
    <xf numFmtId="4" fontId="22" fillId="2" borderId="10" xfId="0" applyNumberFormat="1" applyFont="1" applyFill="1" applyBorder="1" applyAlignment="1">
      <alignment horizontal="center" vertical="center" wrapText="1"/>
    </xf>
    <xf numFmtId="1" fontId="22" fillId="2" borderId="10" xfId="0" applyNumberFormat="1" applyFont="1" applyFill="1" applyBorder="1" applyAlignment="1">
      <alignment horizontal="center" vertical="center" wrapText="1"/>
    </xf>
    <xf numFmtId="14" fontId="22" fillId="2" borderId="1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1" fontId="22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2" fillId="33" borderId="10" xfId="0" applyNumberFormat="1" applyFont="1" applyFill="1" applyBorder="1" applyAlignment="1">
      <alignment horizontal="center" vertical="center" wrapText="1"/>
    </xf>
    <xf numFmtId="49" fontId="23" fillId="4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1" fontId="23" fillId="33" borderId="11" xfId="0" applyNumberFormat="1" applyFont="1" applyFill="1" applyBorder="1" applyAlignment="1">
      <alignment horizontal="center" vertical="center" wrapText="1"/>
    </xf>
    <xf numFmtId="14" fontId="23" fillId="0" borderId="11" xfId="0" applyNumberFormat="1" applyFont="1" applyFill="1" applyBorder="1" applyAlignment="1">
      <alignment horizontal="center" vertical="center" wrapText="1"/>
    </xf>
    <xf numFmtId="49" fontId="23" fillId="33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46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14" fontId="2" fillId="33" borderId="12" xfId="0" applyNumberFormat="1" applyFont="1" applyFill="1" applyBorder="1" applyAlignment="1">
      <alignment horizontal="left" vertical="top" wrapText="1"/>
    </xf>
    <xf numFmtId="0" fontId="47" fillId="33" borderId="12" xfId="0" applyFont="1" applyFill="1" applyBorder="1" applyAlignment="1">
      <alignment horizontal="left" vertical="top" wrapText="1"/>
    </xf>
    <xf numFmtId="0" fontId="47" fillId="0" borderId="12" xfId="0" applyFont="1" applyBorder="1" applyAlignment="1">
      <alignment vertical="top" wrapText="1"/>
    </xf>
    <xf numFmtId="2" fontId="47" fillId="33" borderId="12" xfId="0" applyNumberFormat="1" applyFont="1" applyFill="1" applyBorder="1" applyAlignment="1">
      <alignment horizontal="left" vertical="top" wrapText="1"/>
    </xf>
    <xf numFmtId="4" fontId="2" fillId="33" borderId="12" xfId="0" applyNumberFormat="1" applyFont="1" applyFill="1" applyBorder="1" applyAlignment="1">
      <alignment horizontal="left" vertical="top" wrapText="1"/>
    </xf>
    <xf numFmtId="4" fontId="47" fillId="33" borderId="12" xfId="0" applyNumberFormat="1" applyFont="1" applyFill="1" applyBorder="1" applyAlignment="1">
      <alignment horizontal="center" vertical="top" wrapText="1"/>
    </xf>
    <xf numFmtId="4" fontId="47" fillId="0" borderId="12" xfId="0" applyNumberFormat="1" applyFont="1" applyBorder="1" applyAlignment="1">
      <alignment vertical="top" wrapText="1"/>
    </xf>
    <xf numFmtId="4" fontId="47" fillId="33" borderId="12" xfId="0" applyNumberFormat="1" applyFont="1" applyFill="1" applyBorder="1" applyAlignment="1">
      <alignment horizontal="left" vertical="top" wrapText="1"/>
    </xf>
    <xf numFmtId="0" fontId="47" fillId="0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33" borderId="12" xfId="0" applyNumberFormat="1" applyFont="1" applyFill="1" applyBorder="1" applyAlignment="1">
      <alignment horizontal="left" vertical="top" wrapText="1"/>
    </xf>
    <xf numFmtId="1" fontId="2" fillId="33" borderId="12" xfId="0" applyNumberFormat="1" applyFont="1" applyFill="1" applyBorder="1" applyAlignment="1">
      <alignment horizontal="left" vertical="top" wrapText="1"/>
    </xf>
    <xf numFmtId="14" fontId="47" fillId="33" borderId="12" xfId="0" applyNumberFormat="1" applyFont="1" applyFill="1" applyBorder="1" applyAlignment="1">
      <alignment horizontal="left" vertical="top" wrapText="1"/>
    </xf>
    <xf numFmtId="14" fontId="47" fillId="0" borderId="12" xfId="0" applyNumberFormat="1" applyFont="1" applyBorder="1" applyAlignment="1">
      <alignment vertical="top" wrapText="1"/>
    </xf>
    <xf numFmtId="0" fontId="47" fillId="33" borderId="12" xfId="0" applyNumberFormat="1" applyFont="1" applyFill="1" applyBorder="1" applyAlignment="1">
      <alignment horizontal="left" vertical="top" wrapText="1"/>
    </xf>
    <xf numFmtId="0" fontId="47" fillId="33" borderId="12" xfId="0" applyFont="1" applyFill="1" applyBorder="1" applyAlignment="1">
      <alignment vertical="top" wrapText="1"/>
    </xf>
    <xf numFmtId="14" fontId="47" fillId="33" borderId="12" xfId="0" applyNumberFormat="1" applyFont="1" applyFill="1" applyBorder="1" applyAlignment="1">
      <alignment vertical="top" wrapText="1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/>
    </xf>
    <xf numFmtId="4" fontId="2" fillId="33" borderId="12" xfId="0" applyNumberFormat="1" applyFont="1" applyFill="1" applyBorder="1" applyAlignment="1" quotePrefix="1">
      <alignment horizontal="left" vertical="top" wrapText="1"/>
    </xf>
    <xf numFmtId="0" fontId="2" fillId="33" borderId="12" xfId="0" applyFont="1" applyFill="1" applyBorder="1" applyAlignment="1" quotePrefix="1">
      <alignment horizontal="left" vertical="top" wrapText="1"/>
    </xf>
    <xf numFmtId="14" fontId="47" fillId="33" borderId="12" xfId="0" applyNumberFormat="1" applyFont="1" applyFill="1" applyBorder="1" applyAlignment="1" quotePrefix="1">
      <alignment horizontal="left" vertical="top" wrapText="1"/>
    </xf>
    <xf numFmtId="0" fontId="47" fillId="33" borderId="0" xfId="0" applyFont="1" applyFill="1" applyAlignment="1">
      <alignment horizontal="left" vertical="top" wrapText="1"/>
    </xf>
    <xf numFmtId="4" fontId="47" fillId="33" borderId="12" xfId="0" applyNumberFormat="1" applyFont="1" applyFill="1" applyBorder="1" applyAlignment="1" quotePrefix="1">
      <alignment horizontal="left" vertical="top" wrapText="1"/>
    </xf>
    <xf numFmtId="0" fontId="47" fillId="33" borderId="12" xfId="0" applyFont="1" applyFill="1" applyBorder="1" applyAlignment="1" quotePrefix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4" fontId="46" fillId="33" borderId="12" xfId="0" applyNumberFormat="1" applyFont="1" applyFill="1" applyBorder="1" applyAlignment="1">
      <alignment horizontal="left" vertical="top" wrapText="1"/>
    </xf>
    <xf numFmtId="1" fontId="24" fillId="34" borderId="13" xfId="0" applyNumberFormat="1" applyFont="1" applyFill="1" applyBorder="1" applyAlignment="1">
      <alignment horizontal="center" vertical="center" wrapText="1"/>
    </xf>
    <xf numFmtId="1" fontId="24" fillId="34" borderId="14" xfId="0" applyNumberFormat="1" applyFont="1" applyFill="1" applyBorder="1" applyAlignment="1">
      <alignment horizontal="center" vertical="center" wrapText="1"/>
    </xf>
    <xf numFmtId="0" fontId="24" fillId="7" borderId="15" xfId="0" applyNumberFormat="1" applyFont="1" applyFill="1" applyBorder="1" applyAlignment="1">
      <alignment horizontal="center" vertical="center" wrapText="1"/>
    </xf>
    <xf numFmtId="0" fontId="24" fillId="7" borderId="16" xfId="0" applyNumberFormat="1" applyFont="1" applyFill="1" applyBorder="1" applyAlignment="1">
      <alignment horizontal="center" vertical="center" wrapText="1"/>
    </xf>
    <xf numFmtId="0" fontId="24" fillId="7" borderId="17" xfId="0" applyNumberFormat="1" applyFont="1" applyFill="1" applyBorder="1" applyAlignment="1">
      <alignment horizontal="center" vertical="center" wrapText="1"/>
    </xf>
    <xf numFmtId="4" fontId="21" fillId="13" borderId="15" xfId="0" applyNumberFormat="1" applyFont="1" applyFill="1" applyBorder="1" applyAlignment="1">
      <alignment horizontal="center" vertical="center" wrapText="1"/>
    </xf>
    <xf numFmtId="4" fontId="21" fillId="13" borderId="16" xfId="0" applyNumberFormat="1" applyFont="1" applyFill="1" applyBorder="1" applyAlignment="1">
      <alignment horizontal="center" vertical="center" wrapText="1"/>
    </xf>
    <xf numFmtId="4" fontId="21" fillId="13" borderId="17" xfId="0" applyNumberFormat="1" applyFont="1" applyFill="1" applyBorder="1" applyAlignment="1">
      <alignment horizontal="center" vertical="center" wrapText="1"/>
    </xf>
    <xf numFmtId="0" fontId="21" fillId="16" borderId="15" xfId="0" applyNumberFormat="1" applyFont="1" applyFill="1" applyBorder="1" applyAlignment="1">
      <alignment horizontal="center" vertical="center" wrapText="1"/>
    </xf>
    <xf numFmtId="0" fontId="21" fillId="16" borderId="16" xfId="0" applyNumberFormat="1" applyFont="1" applyFill="1" applyBorder="1" applyAlignment="1">
      <alignment horizontal="center" vertical="center" wrapText="1"/>
    </xf>
    <xf numFmtId="0" fontId="21" fillId="16" borderId="17" xfId="0" applyNumberFormat="1" applyFont="1" applyFill="1" applyBorder="1" applyAlignment="1">
      <alignment horizontal="center" vertical="center" wrapText="1"/>
    </xf>
    <xf numFmtId="0" fontId="21" fillId="6" borderId="15" xfId="0" applyNumberFormat="1" applyFont="1" applyFill="1" applyBorder="1" applyAlignment="1">
      <alignment horizontal="center" vertical="center" wrapText="1"/>
    </xf>
    <xf numFmtId="0" fontId="21" fillId="6" borderId="16" xfId="0" applyNumberFormat="1" applyFont="1" applyFill="1" applyBorder="1" applyAlignment="1">
      <alignment horizontal="center" vertical="center" wrapText="1"/>
    </xf>
    <xf numFmtId="0" fontId="21" fillId="6" borderId="17" xfId="0" applyNumberFormat="1" applyFont="1" applyFill="1" applyBorder="1" applyAlignment="1">
      <alignment horizontal="center" vertical="center" wrapText="1"/>
    </xf>
    <xf numFmtId="0" fontId="21" fillId="10" borderId="15" xfId="0" applyNumberFormat="1" applyFont="1" applyFill="1" applyBorder="1" applyAlignment="1">
      <alignment horizontal="center" vertical="center" wrapText="1"/>
    </xf>
    <xf numFmtId="0" fontId="21" fillId="10" borderId="16" xfId="0" applyNumberFormat="1" applyFont="1" applyFill="1" applyBorder="1" applyAlignment="1">
      <alignment horizontal="center" vertical="center" wrapText="1"/>
    </xf>
    <xf numFmtId="0" fontId="21" fillId="10" borderId="17" xfId="0" applyNumberFormat="1" applyFont="1" applyFill="1" applyBorder="1" applyAlignment="1">
      <alignment horizontal="center" vertical="center" wrapText="1"/>
    </xf>
    <xf numFmtId="0" fontId="21" fillId="19" borderId="15" xfId="0" applyNumberFormat="1" applyFont="1" applyFill="1" applyBorder="1" applyAlignment="1">
      <alignment horizontal="center" vertical="center" wrapText="1"/>
    </xf>
    <xf numFmtId="0" fontId="21" fillId="19" borderId="16" xfId="0" applyNumberFormat="1" applyFont="1" applyFill="1" applyBorder="1" applyAlignment="1">
      <alignment horizontal="center" vertical="center" wrapText="1"/>
    </xf>
    <xf numFmtId="0" fontId="21" fillId="19" borderId="17" xfId="0" applyNumberFormat="1" applyFont="1" applyFill="1" applyBorder="1" applyAlignment="1">
      <alignment horizontal="center" vertical="center" wrapText="1"/>
    </xf>
    <xf numFmtId="0" fontId="21" fillId="4" borderId="15" xfId="0" applyNumberFormat="1" applyFont="1" applyFill="1" applyBorder="1" applyAlignment="1">
      <alignment horizontal="center" vertical="center" wrapText="1"/>
    </xf>
    <xf numFmtId="0" fontId="21" fillId="4" borderId="16" xfId="0" applyNumberFormat="1" applyFont="1" applyFill="1" applyBorder="1" applyAlignment="1">
      <alignment horizontal="center" vertical="center" wrapText="1"/>
    </xf>
    <xf numFmtId="0" fontId="21" fillId="4" borderId="17" xfId="0" applyNumberFormat="1" applyFont="1" applyFill="1" applyBorder="1" applyAlignment="1">
      <alignment horizontal="center" vertical="center" wrapText="1"/>
    </xf>
    <xf numFmtId="0" fontId="21" fillId="5" borderId="15" xfId="0" applyNumberFormat="1" applyFont="1" applyFill="1" applyBorder="1" applyAlignment="1">
      <alignment horizontal="center" vertical="center" wrapText="1"/>
    </xf>
    <xf numFmtId="0" fontId="21" fillId="5" borderId="16" xfId="0" applyNumberFormat="1" applyFont="1" applyFill="1" applyBorder="1" applyAlignment="1">
      <alignment horizontal="center" vertical="center" wrapText="1"/>
    </xf>
    <xf numFmtId="0" fontId="21" fillId="5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7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T6" sqref="BT6"/>
    </sheetView>
  </sheetViews>
  <sheetFormatPr defaultColWidth="9.140625" defaultRowHeight="15"/>
  <cols>
    <col min="1" max="1" width="15.28125" style="0" customWidth="1"/>
    <col min="2" max="2" width="12.7109375" style="0" customWidth="1"/>
    <col min="3" max="3" width="14.140625" style="0" customWidth="1"/>
    <col min="4" max="4" width="14.8515625" style="0" customWidth="1"/>
    <col min="5" max="5" width="12.7109375" style="0" customWidth="1"/>
    <col min="6" max="6" width="12.140625" style="0" customWidth="1"/>
    <col min="7" max="7" width="11.8515625" style="0" customWidth="1"/>
    <col min="8" max="8" width="7.8515625" style="0" customWidth="1"/>
    <col min="9" max="11" width="9.140625" style="0" customWidth="1"/>
    <col min="12" max="12" width="10.421875" style="0" customWidth="1"/>
    <col min="13" max="13" width="9.140625" style="0" customWidth="1"/>
    <col min="14" max="14" width="11.421875" style="0" customWidth="1"/>
    <col min="15" max="16" width="9.140625" style="0" customWidth="1"/>
    <col min="17" max="17" width="13.8515625" style="0" customWidth="1"/>
    <col min="18" max="18" width="12.7109375" style="0" customWidth="1"/>
    <col min="19" max="19" width="12.00390625" style="0" customWidth="1"/>
    <col min="20" max="20" width="11.00390625" style="0" customWidth="1"/>
    <col min="21" max="21" width="12.00390625" style="0" customWidth="1"/>
    <col min="22" max="22" width="11.140625" style="0" customWidth="1"/>
    <col min="23" max="23" width="17.28125" style="0" customWidth="1"/>
    <col min="24" max="24" width="16.7109375" style="0" customWidth="1"/>
    <col min="25" max="25" width="16.57421875" style="0" customWidth="1"/>
    <col min="26" max="26" width="13.7109375" style="0" customWidth="1"/>
    <col min="27" max="27" width="13.8515625" style="0" customWidth="1"/>
    <col min="28" max="32" width="12.7109375" style="0" customWidth="1"/>
    <col min="33" max="34" width="10.28125" style="0" customWidth="1"/>
    <col min="35" max="35" width="8.421875" style="0" customWidth="1"/>
    <col min="36" max="36" width="31.28125" style="9" customWidth="1"/>
    <col min="37" max="37" width="14.00390625" style="0" customWidth="1"/>
    <col min="38" max="39" width="21.28125" style="0" customWidth="1"/>
    <col min="40" max="40" width="10.421875" style="0" customWidth="1"/>
    <col min="41" max="41" width="9.8515625" style="0" customWidth="1"/>
    <col min="42" max="42" width="14.8515625" style="0" customWidth="1"/>
    <col min="43" max="43" width="19.140625" style="0" customWidth="1"/>
    <col min="44" max="44" width="20.140625" style="0" customWidth="1"/>
    <col min="45" max="45" width="11.140625" style="0" customWidth="1"/>
    <col min="46" max="46" width="8.7109375" style="0" customWidth="1"/>
    <col min="47" max="47" width="8.421875" style="0" customWidth="1"/>
    <col min="48" max="48" width="14.28125" style="0" customWidth="1"/>
    <col min="49" max="49" width="24.00390625" style="0" customWidth="1"/>
    <col min="50" max="50" width="0.13671875" style="0" customWidth="1"/>
    <col min="51" max="51" width="11.28125" style="0" customWidth="1"/>
    <col min="52" max="52" width="13.421875" style="0" customWidth="1"/>
    <col min="53" max="53" width="13.140625" style="0" customWidth="1"/>
    <col min="54" max="54" width="8.7109375" style="0" customWidth="1"/>
    <col min="55" max="55" width="11.7109375" style="0" customWidth="1"/>
    <col min="56" max="56" width="13.421875" style="0" customWidth="1"/>
    <col min="57" max="57" width="15.8515625" style="0" customWidth="1"/>
    <col min="58" max="58" width="10.00390625" style="0" customWidth="1"/>
    <col min="59" max="59" width="10.28125" style="9" customWidth="1"/>
    <col min="60" max="60" width="11.8515625" style="9" customWidth="1"/>
    <col min="61" max="61" width="8.7109375" style="0" customWidth="1"/>
    <col min="62" max="62" width="9.140625" style="0" customWidth="1"/>
    <col min="63" max="63" width="13.28125" style="0" customWidth="1"/>
    <col min="64" max="64" width="9.140625" style="0" customWidth="1"/>
  </cols>
  <sheetData>
    <row r="1" spans="1:64" s="1" customFormat="1" ht="34.5" customHeight="1" thickBot="1">
      <c r="A1" s="48" t="s">
        <v>118</v>
      </c>
      <c r="B1" s="48" t="s">
        <v>119</v>
      </c>
      <c r="C1" s="50" t="s">
        <v>0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/>
      <c r="Q1" s="53" t="s">
        <v>1</v>
      </c>
      <c r="R1" s="54"/>
      <c r="S1" s="54"/>
      <c r="T1" s="54"/>
      <c r="U1" s="54"/>
      <c r="V1" s="55"/>
      <c r="W1" s="56" t="s">
        <v>2</v>
      </c>
      <c r="X1" s="57"/>
      <c r="Y1" s="57"/>
      <c r="Z1" s="57"/>
      <c r="AA1" s="58"/>
      <c r="AB1" s="59" t="s">
        <v>3</v>
      </c>
      <c r="AC1" s="60"/>
      <c r="AD1" s="60"/>
      <c r="AE1" s="60"/>
      <c r="AF1" s="60"/>
      <c r="AG1" s="60"/>
      <c r="AH1" s="60"/>
      <c r="AI1" s="61"/>
      <c r="AJ1" s="62" t="s">
        <v>4</v>
      </c>
      <c r="AK1" s="63"/>
      <c r="AL1" s="63"/>
      <c r="AM1" s="64"/>
      <c r="AN1" s="65" t="s">
        <v>5</v>
      </c>
      <c r="AO1" s="66"/>
      <c r="AP1" s="66"/>
      <c r="AQ1" s="66"/>
      <c r="AR1" s="66"/>
      <c r="AS1" s="67"/>
      <c r="AT1" s="68" t="s">
        <v>6</v>
      </c>
      <c r="AU1" s="69"/>
      <c r="AV1" s="69"/>
      <c r="AW1" s="69"/>
      <c r="AX1" s="69"/>
      <c r="AY1" s="69"/>
      <c r="AZ1" s="69"/>
      <c r="BA1" s="69"/>
      <c r="BB1" s="69"/>
      <c r="BC1" s="69"/>
      <c r="BD1" s="70"/>
      <c r="BE1" s="71" t="s">
        <v>7</v>
      </c>
      <c r="BF1" s="72"/>
      <c r="BG1" s="72"/>
      <c r="BH1" s="72"/>
      <c r="BI1" s="72"/>
      <c r="BJ1" s="72"/>
      <c r="BK1" s="72"/>
      <c r="BL1" s="73"/>
    </row>
    <row r="2" spans="1:64" s="6" customFormat="1" ht="67.5" customHeight="1" thickBot="1">
      <c r="A2" s="49"/>
      <c r="B2" s="49"/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3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2" t="s">
        <v>19</v>
      </c>
      <c r="O2" s="2" t="s">
        <v>121</v>
      </c>
      <c r="P2" s="2" t="s">
        <v>20</v>
      </c>
      <c r="Q2" s="3" t="s">
        <v>120</v>
      </c>
      <c r="R2" s="3" t="s">
        <v>21</v>
      </c>
      <c r="S2" s="3" t="s">
        <v>22</v>
      </c>
      <c r="T2" s="3" t="s">
        <v>23</v>
      </c>
      <c r="U2" s="3" t="s">
        <v>24</v>
      </c>
      <c r="V2" s="3" t="s">
        <v>25</v>
      </c>
      <c r="W2" s="2" t="s">
        <v>2</v>
      </c>
      <c r="X2" s="2" t="s">
        <v>26</v>
      </c>
      <c r="Y2" s="2" t="s">
        <v>27</v>
      </c>
      <c r="Z2" s="2" t="s">
        <v>28</v>
      </c>
      <c r="AA2" s="2" t="s">
        <v>29</v>
      </c>
      <c r="AB2" s="2" t="s">
        <v>138</v>
      </c>
      <c r="AC2" s="2" t="s">
        <v>139</v>
      </c>
      <c r="AD2" s="2" t="s">
        <v>140</v>
      </c>
      <c r="AE2" s="2" t="s">
        <v>132</v>
      </c>
      <c r="AF2" s="2" t="s">
        <v>141</v>
      </c>
      <c r="AG2" s="2" t="s">
        <v>30</v>
      </c>
      <c r="AH2" s="2" t="s">
        <v>31</v>
      </c>
      <c r="AI2" s="4" t="s">
        <v>32</v>
      </c>
      <c r="AJ2" s="8" t="s">
        <v>33</v>
      </c>
      <c r="AK2" s="5" t="s">
        <v>34</v>
      </c>
      <c r="AL2" s="2" t="s">
        <v>35</v>
      </c>
      <c r="AM2" s="2" t="s">
        <v>36</v>
      </c>
      <c r="AN2" s="2" t="s">
        <v>37</v>
      </c>
      <c r="AO2" s="2" t="s">
        <v>38</v>
      </c>
      <c r="AP2" s="2" t="s">
        <v>39</v>
      </c>
      <c r="AQ2" s="2" t="s">
        <v>123</v>
      </c>
      <c r="AR2" s="2" t="s">
        <v>124</v>
      </c>
      <c r="AS2" s="2" t="s">
        <v>40</v>
      </c>
      <c r="AT2" s="2" t="s">
        <v>41</v>
      </c>
      <c r="AU2" s="2" t="s">
        <v>42</v>
      </c>
      <c r="AV2" s="2" t="s">
        <v>43</v>
      </c>
      <c r="AW2" s="2" t="s">
        <v>44</v>
      </c>
      <c r="AX2" s="2" t="s">
        <v>45</v>
      </c>
      <c r="AY2" s="2" t="s">
        <v>46</v>
      </c>
      <c r="AZ2" s="2" t="s">
        <v>47</v>
      </c>
      <c r="BA2" s="2" t="s">
        <v>48</v>
      </c>
      <c r="BB2" s="2" t="s">
        <v>49</v>
      </c>
      <c r="BC2" s="2" t="s">
        <v>50</v>
      </c>
      <c r="BD2" s="2" t="s">
        <v>51</v>
      </c>
      <c r="BE2" s="2" t="s">
        <v>52</v>
      </c>
      <c r="BF2" s="2" t="s">
        <v>53</v>
      </c>
      <c r="BG2" s="10" t="s">
        <v>54</v>
      </c>
      <c r="BH2" s="10" t="s">
        <v>55</v>
      </c>
      <c r="BI2" s="2" t="s">
        <v>56</v>
      </c>
      <c r="BJ2" s="2" t="s">
        <v>57</v>
      </c>
      <c r="BK2" s="2" t="s">
        <v>58</v>
      </c>
      <c r="BL2" s="2" t="s">
        <v>59</v>
      </c>
    </row>
    <row r="3" spans="1:64" s="7" customFormat="1" ht="12.75" customHeight="1">
      <c r="A3" s="11" t="s">
        <v>60</v>
      </c>
      <c r="B3" s="11" t="s">
        <v>60</v>
      </c>
      <c r="C3" s="12" t="s">
        <v>61</v>
      </c>
      <c r="D3" s="12" t="s">
        <v>62</v>
      </c>
      <c r="E3" s="12" t="s">
        <v>63</v>
      </c>
      <c r="F3" s="12" t="s">
        <v>64</v>
      </c>
      <c r="G3" s="12" t="s">
        <v>65</v>
      </c>
      <c r="H3" s="12" t="s">
        <v>66</v>
      </c>
      <c r="I3" s="12" t="s">
        <v>67</v>
      </c>
      <c r="J3" s="12" t="s">
        <v>68</v>
      </c>
      <c r="K3" s="12" t="s">
        <v>69</v>
      </c>
      <c r="L3" s="12" t="s">
        <v>70</v>
      </c>
      <c r="M3" s="12" t="s">
        <v>71</v>
      </c>
      <c r="N3" s="12" t="s">
        <v>72</v>
      </c>
      <c r="O3" s="12" t="s">
        <v>73</v>
      </c>
      <c r="P3" s="12" t="s">
        <v>74</v>
      </c>
      <c r="Q3" s="12" t="s">
        <v>75</v>
      </c>
      <c r="R3" s="12" t="s">
        <v>76</v>
      </c>
      <c r="S3" s="12" t="s">
        <v>77</v>
      </c>
      <c r="T3" s="12" t="s">
        <v>78</v>
      </c>
      <c r="U3" s="12" t="s">
        <v>79</v>
      </c>
      <c r="V3" s="12" t="s">
        <v>80</v>
      </c>
      <c r="W3" s="12" t="s">
        <v>81</v>
      </c>
      <c r="X3" s="12" t="s">
        <v>82</v>
      </c>
      <c r="Y3" s="12" t="s">
        <v>83</v>
      </c>
      <c r="Z3" s="12" t="s">
        <v>84</v>
      </c>
      <c r="AA3" s="12" t="s">
        <v>85</v>
      </c>
      <c r="AB3" s="12" t="s">
        <v>86</v>
      </c>
      <c r="AC3" s="12" t="s">
        <v>87</v>
      </c>
      <c r="AD3" s="12" t="s">
        <v>122</v>
      </c>
      <c r="AE3" s="12" t="s">
        <v>88</v>
      </c>
      <c r="AF3" s="12" t="s">
        <v>89</v>
      </c>
      <c r="AG3" s="12" t="s">
        <v>128</v>
      </c>
      <c r="AH3" s="12" t="s">
        <v>129</v>
      </c>
      <c r="AI3" s="12" t="s">
        <v>130</v>
      </c>
      <c r="AJ3" s="13" t="s">
        <v>90</v>
      </c>
      <c r="AK3" s="14" t="s">
        <v>91</v>
      </c>
      <c r="AL3" s="12" t="s">
        <v>92</v>
      </c>
      <c r="AM3" s="12" t="s">
        <v>93</v>
      </c>
      <c r="AN3" s="12" t="s">
        <v>94</v>
      </c>
      <c r="AO3" s="12" t="s">
        <v>95</v>
      </c>
      <c r="AP3" s="12" t="s">
        <v>96</v>
      </c>
      <c r="AQ3" s="12" t="s">
        <v>97</v>
      </c>
      <c r="AR3" s="12" t="s">
        <v>98</v>
      </c>
      <c r="AS3" s="12" t="s">
        <v>125</v>
      </c>
      <c r="AT3" s="12" t="s">
        <v>99</v>
      </c>
      <c r="AU3" s="12" t="s">
        <v>100</v>
      </c>
      <c r="AV3" s="12" t="s">
        <v>101</v>
      </c>
      <c r="AW3" s="12" t="s">
        <v>102</v>
      </c>
      <c r="AX3" s="12" t="s">
        <v>103</v>
      </c>
      <c r="AY3" s="12" t="s">
        <v>104</v>
      </c>
      <c r="AZ3" s="12" t="s">
        <v>105</v>
      </c>
      <c r="BA3" s="12" t="s">
        <v>106</v>
      </c>
      <c r="BB3" s="12" t="s">
        <v>107</v>
      </c>
      <c r="BC3" s="12" t="s">
        <v>108</v>
      </c>
      <c r="BD3" s="12" t="s">
        <v>109</v>
      </c>
      <c r="BE3" s="12" t="s">
        <v>110</v>
      </c>
      <c r="BF3" s="12" t="s">
        <v>111</v>
      </c>
      <c r="BG3" s="15" t="s">
        <v>112</v>
      </c>
      <c r="BH3" s="15" t="s">
        <v>113</v>
      </c>
      <c r="BI3" s="12" t="s">
        <v>114</v>
      </c>
      <c r="BJ3" s="12" t="s">
        <v>115</v>
      </c>
      <c r="BK3" s="12" t="s">
        <v>116</v>
      </c>
      <c r="BL3" s="12" t="s">
        <v>117</v>
      </c>
    </row>
    <row r="4" spans="1:64" s="43" customFormat="1" ht="67.5">
      <c r="A4" s="17" t="s">
        <v>143</v>
      </c>
      <c r="B4" s="18" t="s">
        <v>134</v>
      </c>
      <c r="C4" s="18" t="s">
        <v>135</v>
      </c>
      <c r="D4" s="18">
        <v>322294</v>
      </c>
      <c r="E4" s="19" t="s">
        <v>167</v>
      </c>
      <c r="F4" s="20">
        <v>39583</v>
      </c>
      <c r="G4" s="20">
        <v>42138</v>
      </c>
      <c r="H4" s="21">
        <v>840</v>
      </c>
      <c r="I4" s="35">
        <v>150000</v>
      </c>
      <c r="J4" s="23">
        <v>17</v>
      </c>
      <c r="K4" s="18">
        <v>0</v>
      </c>
      <c r="L4" s="18" t="s">
        <v>136</v>
      </c>
      <c r="M4" s="18" t="s">
        <v>131</v>
      </c>
      <c r="N4" s="18" t="s">
        <v>169</v>
      </c>
      <c r="O4" s="18" t="s">
        <v>126</v>
      </c>
      <c r="P4" s="18" t="s">
        <v>126</v>
      </c>
      <c r="Q4" s="24">
        <f aca="true" t="shared" si="0" ref="Q4:Q15">R4+S4+T4</f>
        <v>5646041.98</v>
      </c>
      <c r="R4" s="25">
        <v>3735686.8800000004</v>
      </c>
      <c r="S4" s="25">
        <v>1910355.1</v>
      </c>
      <c r="T4" s="25">
        <v>0</v>
      </c>
      <c r="U4" s="40">
        <v>135425</v>
      </c>
      <c r="V4" s="27">
        <f>Q4/26.543493</f>
        <v>212709.0801500767</v>
      </c>
      <c r="W4" s="18" t="s">
        <v>126</v>
      </c>
      <c r="X4" s="18" t="s">
        <v>126</v>
      </c>
      <c r="Y4" s="18" t="s">
        <v>133</v>
      </c>
      <c r="Z4" s="18" t="s">
        <v>126</v>
      </c>
      <c r="AA4" s="18" t="s">
        <v>126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  <c r="AG4" s="33">
        <v>40708</v>
      </c>
      <c r="AH4" s="27">
        <v>797.35</v>
      </c>
      <c r="AI4" s="32">
        <v>3134</v>
      </c>
      <c r="AJ4" s="28">
        <v>4</v>
      </c>
      <c r="AK4" s="20">
        <f>G4+1095</f>
        <v>43233</v>
      </c>
      <c r="AL4" s="18" t="s">
        <v>126</v>
      </c>
      <c r="AM4" s="18" t="s">
        <v>127</v>
      </c>
      <c r="AN4" s="25">
        <v>703451</v>
      </c>
      <c r="AO4" s="20">
        <v>42095</v>
      </c>
      <c r="AP4" s="29" t="s">
        <v>142</v>
      </c>
      <c r="AQ4" s="24">
        <v>4985003.65</v>
      </c>
      <c r="AR4" s="24">
        <f aca="true" t="shared" si="1" ref="AR4:AR15">AN4</f>
        <v>703451</v>
      </c>
      <c r="AS4" s="20">
        <v>42095</v>
      </c>
      <c r="AT4" s="30" t="s">
        <v>127</v>
      </c>
      <c r="AU4" s="18">
        <v>2786</v>
      </c>
      <c r="AV4" s="18" t="s">
        <v>170</v>
      </c>
      <c r="AW4" s="18" t="s">
        <v>183</v>
      </c>
      <c r="AX4" s="24"/>
      <c r="AY4" s="27">
        <v>3205100</v>
      </c>
      <c r="AZ4" s="20"/>
      <c r="BA4" s="42">
        <v>40401</v>
      </c>
      <c r="BB4" s="18" t="s">
        <v>126</v>
      </c>
      <c r="BC4" s="18" t="s">
        <v>126</v>
      </c>
      <c r="BD4" s="18" t="s">
        <v>126</v>
      </c>
      <c r="BE4" s="18" t="s">
        <v>127</v>
      </c>
      <c r="BF4" s="18" t="s">
        <v>126</v>
      </c>
      <c r="BG4" s="18" t="s">
        <v>127</v>
      </c>
      <c r="BH4" s="18" t="s">
        <v>127</v>
      </c>
      <c r="BI4" s="18" t="s">
        <v>126</v>
      </c>
      <c r="BJ4" s="18" t="s">
        <v>127</v>
      </c>
      <c r="BK4" s="18" t="s">
        <v>126</v>
      </c>
      <c r="BL4" s="41"/>
    </row>
    <row r="5" spans="1:64" s="43" customFormat="1" ht="45">
      <c r="A5" s="17" t="s">
        <v>144</v>
      </c>
      <c r="B5" s="21" t="s">
        <v>134</v>
      </c>
      <c r="C5" s="18" t="s">
        <v>135</v>
      </c>
      <c r="D5" s="18">
        <v>322294</v>
      </c>
      <c r="E5" s="19" t="s">
        <v>168</v>
      </c>
      <c r="F5" s="20">
        <v>39633</v>
      </c>
      <c r="G5" s="20">
        <v>39998</v>
      </c>
      <c r="H5" s="21">
        <v>840</v>
      </c>
      <c r="I5" s="35">
        <v>300000</v>
      </c>
      <c r="J5" s="23">
        <v>14.5</v>
      </c>
      <c r="K5" s="21">
        <v>0</v>
      </c>
      <c r="L5" s="18" t="s">
        <v>136</v>
      </c>
      <c r="M5" s="18" t="s">
        <v>131</v>
      </c>
      <c r="N5" s="21" t="s">
        <v>137</v>
      </c>
      <c r="O5" s="21" t="s">
        <v>126</v>
      </c>
      <c r="P5" s="21" t="s">
        <v>126</v>
      </c>
      <c r="Q5" s="24">
        <f t="shared" si="0"/>
        <v>8198361.16</v>
      </c>
      <c r="R5" s="25">
        <v>7530813.66</v>
      </c>
      <c r="S5" s="25">
        <v>636327.16</v>
      </c>
      <c r="T5" s="25">
        <v>31220.34</v>
      </c>
      <c r="U5" s="44">
        <v>30201659.47</v>
      </c>
      <c r="V5" s="27">
        <f aca="true" t="shared" si="2" ref="V5:V13">Q5/26.543493</f>
        <v>308865.1956997521</v>
      </c>
      <c r="W5" s="21" t="s">
        <v>127</v>
      </c>
      <c r="X5" s="21" t="s">
        <v>127</v>
      </c>
      <c r="Y5" s="21" t="s">
        <v>126</v>
      </c>
      <c r="Z5" s="21" t="s">
        <v>126</v>
      </c>
      <c r="AA5" s="21" t="s">
        <v>126</v>
      </c>
      <c r="AB5" s="45">
        <v>0</v>
      </c>
      <c r="AC5" s="45">
        <v>0</v>
      </c>
      <c r="AD5" s="45">
        <v>0</v>
      </c>
      <c r="AE5" s="45">
        <v>0</v>
      </c>
      <c r="AF5" s="45">
        <v>0</v>
      </c>
      <c r="AG5" s="33">
        <v>41299</v>
      </c>
      <c r="AH5" s="27">
        <v>288.07</v>
      </c>
      <c r="AI5" s="32">
        <v>3320</v>
      </c>
      <c r="AJ5" s="28">
        <v>4</v>
      </c>
      <c r="AK5" s="20">
        <f>G5+1095</f>
        <v>41093</v>
      </c>
      <c r="AL5" s="18" t="s">
        <v>126</v>
      </c>
      <c r="AM5" s="18" t="s">
        <v>127</v>
      </c>
      <c r="AN5" s="25">
        <v>2929599</v>
      </c>
      <c r="AO5" s="20">
        <v>42095</v>
      </c>
      <c r="AP5" s="29" t="s">
        <v>142</v>
      </c>
      <c r="AQ5" s="24">
        <v>7244258.18</v>
      </c>
      <c r="AR5" s="24">
        <f t="shared" si="1"/>
        <v>2929599</v>
      </c>
      <c r="AS5" s="33">
        <v>42095</v>
      </c>
      <c r="AT5" s="30" t="s">
        <v>127</v>
      </c>
      <c r="AU5" s="21">
        <v>5265</v>
      </c>
      <c r="AV5" s="31" t="s">
        <v>170</v>
      </c>
      <c r="AW5" s="32" t="s">
        <v>184</v>
      </c>
      <c r="AX5" s="24"/>
      <c r="AY5" s="27">
        <v>5498541</v>
      </c>
      <c r="AZ5" s="33">
        <v>42212</v>
      </c>
      <c r="BA5" s="42">
        <v>40708</v>
      </c>
      <c r="BB5" s="18" t="s">
        <v>126</v>
      </c>
      <c r="BC5" s="18" t="s">
        <v>126</v>
      </c>
      <c r="BD5" s="18" t="s">
        <v>126</v>
      </c>
      <c r="BE5" s="18" t="s">
        <v>127</v>
      </c>
      <c r="BF5" s="18" t="s">
        <v>126</v>
      </c>
      <c r="BG5" s="18" t="s">
        <v>126</v>
      </c>
      <c r="BH5" s="18" t="s">
        <v>126</v>
      </c>
      <c r="BI5" s="18" t="s">
        <v>127</v>
      </c>
      <c r="BJ5" s="18" t="s">
        <v>126</v>
      </c>
      <c r="BK5" s="18" t="s">
        <v>126</v>
      </c>
      <c r="BL5" s="45"/>
    </row>
    <row r="6" spans="1:64" s="43" customFormat="1" ht="112.5">
      <c r="A6" s="17" t="s">
        <v>145</v>
      </c>
      <c r="B6" s="21" t="s">
        <v>134</v>
      </c>
      <c r="C6" s="18" t="s">
        <v>135</v>
      </c>
      <c r="D6" s="18">
        <v>322294</v>
      </c>
      <c r="E6" s="19" t="s">
        <v>156</v>
      </c>
      <c r="F6" s="20">
        <v>39317</v>
      </c>
      <c r="G6" s="20">
        <v>40412</v>
      </c>
      <c r="H6" s="21">
        <v>840</v>
      </c>
      <c r="I6" s="35">
        <v>750000</v>
      </c>
      <c r="J6" s="23">
        <v>0</v>
      </c>
      <c r="K6" s="18">
        <v>0</v>
      </c>
      <c r="L6" s="18" t="s">
        <v>136</v>
      </c>
      <c r="M6" s="18" t="s">
        <v>131</v>
      </c>
      <c r="N6" s="21" t="s">
        <v>137</v>
      </c>
      <c r="O6" s="18" t="s">
        <v>126</v>
      </c>
      <c r="P6" s="18" t="s">
        <v>126</v>
      </c>
      <c r="Q6" s="24">
        <f t="shared" si="0"/>
        <v>26110357.200000003</v>
      </c>
      <c r="R6" s="25">
        <v>19907619.75</v>
      </c>
      <c r="S6" s="25">
        <v>5855979.24</v>
      </c>
      <c r="T6" s="25">
        <v>346758.21</v>
      </c>
      <c r="U6" s="44">
        <v>4050000</v>
      </c>
      <c r="V6" s="27">
        <f t="shared" si="2"/>
        <v>983682.0346139071</v>
      </c>
      <c r="W6" s="21" t="s">
        <v>126</v>
      </c>
      <c r="X6" s="21" t="s">
        <v>126</v>
      </c>
      <c r="Y6" s="21" t="s">
        <v>126</v>
      </c>
      <c r="Z6" s="21" t="s">
        <v>126</v>
      </c>
      <c r="AA6" s="21" t="s">
        <v>126</v>
      </c>
      <c r="AB6" s="45">
        <v>0</v>
      </c>
      <c r="AC6" s="45">
        <v>0</v>
      </c>
      <c r="AD6" s="45">
        <v>0</v>
      </c>
      <c r="AE6" s="45">
        <v>0</v>
      </c>
      <c r="AF6" s="45">
        <v>0</v>
      </c>
      <c r="AG6" s="33">
        <v>40079</v>
      </c>
      <c r="AH6" s="27">
        <v>18735.91</v>
      </c>
      <c r="AI6" s="32">
        <v>3432</v>
      </c>
      <c r="AJ6" s="28">
        <v>3</v>
      </c>
      <c r="AK6" s="20">
        <f>G6+1095</f>
        <v>41507</v>
      </c>
      <c r="AL6" s="18" t="s">
        <v>126</v>
      </c>
      <c r="AM6" s="18" t="s">
        <v>127</v>
      </c>
      <c r="AN6" s="25">
        <v>8733103</v>
      </c>
      <c r="AO6" s="20">
        <v>42095</v>
      </c>
      <c r="AP6" s="29" t="s">
        <v>142</v>
      </c>
      <c r="AQ6" s="27">
        <v>23100598.1</v>
      </c>
      <c r="AR6" s="24">
        <f t="shared" si="1"/>
        <v>8733103</v>
      </c>
      <c r="AS6" s="20">
        <v>42095</v>
      </c>
      <c r="AT6" s="30" t="s">
        <v>178</v>
      </c>
      <c r="AU6" s="21">
        <v>4932</v>
      </c>
      <c r="AV6" s="31" t="s">
        <v>170</v>
      </c>
      <c r="AW6" s="18" t="s">
        <v>185</v>
      </c>
      <c r="AX6" s="24"/>
      <c r="AY6" s="27">
        <v>26948185</v>
      </c>
      <c r="AZ6" s="20">
        <v>42199</v>
      </c>
      <c r="BA6" s="42">
        <v>39317</v>
      </c>
      <c r="BB6" s="18" t="s">
        <v>127</v>
      </c>
      <c r="BC6" s="18" t="s">
        <v>126</v>
      </c>
      <c r="BD6" s="18" t="s">
        <v>126</v>
      </c>
      <c r="BE6" s="18" t="s">
        <v>127</v>
      </c>
      <c r="BF6" s="18" t="s">
        <v>126</v>
      </c>
      <c r="BG6" s="18" t="s">
        <v>126</v>
      </c>
      <c r="BH6" s="18" t="s">
        <v>127</v>
      </c>
      <c r="BI6" s="18" t="s">
        <v>127</v>
      </c>
      <c r="BJ6" s="18" t="s">
        <v>126</v>
      </c>
      <c r="BK6" s="18" t="s">
        <v>126</v>
      </c>
      <c r="BL6" s="45"/>
    </row>
    <row r="7" spans="1:64" s="38" customFormat="1" ht="56.25">
      <c r="A7" s="17" t="s">
        <v>146</v>
      </c>
      <c r="B7" s="18" t="s">
        <v>134</v>
      </c>
      <c r="C7" s="18" t="s">
        <v>135</v>
      </c>
      <c r="D7" s="18">
        <v>322294</v>
      </c>
      <c r="E7" s="19" t="s">
        <v>157</v>
      </c>
      <c r="F7" s="20">
        <v>39518</v>
      </c>
      <c r="G7" s="20">
        <v>41343</v>
      </c>
      <c r="H7" s="21">
        <v>840</v>
      </c>
      <c r="I7" s="46">
        <v>45000</v>
      </c>
      <c r="J7" s="23">
        <v>14</v>
      </c>
      <c r="K7" s="18">
        <v>0.25</v>
      </c>
      <c r="L7" s="18" t="s">
        <v>136</v>
      </c>
      <c r="M7" s="18" t="s">
        <v>131</v>
      </c>
      <c r="N7" s="22" t="s">
        <v>137</v>
      </c>
      <c r="O7" s="18" t="s">
        <v>126</v>
      </c>
      <c r="P7" s="18" t="s">
        <v>126</v>
      </c>
      <c r="Q7" s="24">
        <f t="shared" si="0"/>
        <v>2085500.8099999998</v>
      </c>
      <c r="R7" s="25">
        <v>1194457.19</v>
      </c>
      <c r="S7" s="25">
        <v>840326.11</v>
      </c>
      <c r="T7" s="25">
        <v>50717.51</v>
      </c>
      <c r="U7" s="27">
        <v>60607.31</v>
      </c>
      <c r="V7" s="27">
        <f t="shared" si="2"/>
        <v>78569.19245707412</v>
      </c>
      <c r="W7" s="18" t="s">
        <v>127</v>
      </c>
      <c r="X7" s="18" t="s">
        <v>127</v>
      </c>
      <c r="Y7" s="22" t="s">
        <v>127</v>
      </c>
      <c r="Z7" s="22" t="s">
        <v>126</v>
      </c>
      <c r="AA7" s="22" t="s">
        <v>127</v>
      </c>
      <c r="AB7" s="47">
        <v>0</v>
      </c>
      <c r="AC7" s="47">
        <v>0</v>
      </c>
      <c r="AD7" s="47">
        <v>0</v>
      </c>
      <c r="AE7" s="47">
        <v>0</v>
      </c>
      <c r="AF7" s="47">
        <v>0</v>
      </c>
      <c r="AG7" s="34">
        <v>40116</v>
      </c>
      <c r="AH7" s="22">
        <v>2400</v>
      </c>
      <c r="AI7" s="22">
        <v>3350</v>
      </c>
      <c r="AJ7" s="28">
        <v>4</v>
      </c>
      <c r="AK7" s="20">
        <f>G7+1095</f>
        <v>42438</v>
      </c>
      <c r="AL7" s="18" t="s">
        <v>126</v>
      </c>
      <c r="AM7" s="18" t="s">
        <v>127</v>
      </c>
      <c r="AN7" s="25">
        <v>83128</v>
      </c>
      <c r="AO7" s="20">
        <v>42095</v>
      </c>
      <c r="AP7" s="29" t="s">
        <v>142</v>
      </c>
      <c r="AQ7" s="24">
        <v>1847793.05</v>
      </c>
      <c r="AR7" s="24">
        <f t="shared" si="1"/>
        <v>83128</v>
      </c>
      <c r="AS7" s="20">
        <v>42095</v>
      </c>
      <c r="AT7" s="30" t="s">
        <v>127</v>
      </c>
      <c r="AU7" s="22">
        <v>1251</v>
      </c>
      <c r="AV7" s="31" t="s">
        <v>171</v>
      </c>
      <c r="AW7" s="18" t="s">
        <v>186</v>
      </c>
      <c r="AX7" s="22"/>
      <c r="AY7" s="27">
        <v>227250</v>
      </c>
      <c r="AZ7" s="33">
        <v>39476</v>
      </c>
      <c r="BA7" s="34">
        <v>39477</v>
      </c>
      <c r="BB7" s="22" t="s">
        <v>126</v>
      </c>
      <c r="BC7" s="18" t="s">
        <v>126</v>
      </c>
      <c r="BD7" s="18" t="s">
        <v>126</v>
      </c>
      <c r="BE7" s="18" t="s">
        <v>127</v>
      </c>
      <c r="BF7" s="22" t="s">
        <v>126</v>
      </c>
      <c r="BG7" s="36" t="s">
        <v>126</v>
      </c>
      <c r="BH7" s="36" t="s">
        <v>126</v>
      </c>
      <c r="BI7" s="22" t="s">
        <v>127</v>
      </c>
      <c r="BJ7" s="22" t="s">
        <v>126</v>
      </c>
      <c r="BK7" s="22" t="s">
        <v>126</v>
      </c>
      <c r="BL7" s="22"/>
    </row>
    <row r="8" spans="1:64" s="38" customFormat="1" ht="56.25">
      <c r="A8" s="17" t="s">
        <v>147</v>
      </c>
      <c r="B8" s="21" t="s">
        <v>134</v>
      </c>
      <c r="C8" s="18" t="s">
        <v>135</v>
      </c>
      <c r="D8" s="18">
        <v>322294</v>
      </c>
      <c r="E8" s="19" t="s">
        <v>158</v>
      </c>
      <c r="F8" s="20">
        <v>39532</v>
      </c>
      <c r="G8" s="20">
        <v>41357</v>
      </c>
      <c r="H8" s="21">
        <v>840</v>
      </c>
      <c r="I8" s="22">
        <v>32783</v>
      </c>
      <c r="J8" s="23">
        <v>13.5</v>
      </c>
      <c r="K8" s="21">
        <v>0.25</v>
      </c>
      <c r="L8" s="18" t="s">
        <v>181</v>
      </c>
      <c r="M8" s="18" t="s">
        <v>182</v>
      </c>
      <c r="N8" s="22" t="s">
        <v>137</v>
      </c>
      <c r="O8" s="18" t="s">
        <v>126</v>
      </c>
      <c r="P8" s="18" t="s">
        <v>126</v>
      </c>
      <c r="Q8" s="24">
        <f t="shared" si="0"/>
        <v>1069968.01</v>
      </c>
      <c r="R8" s="25">
        <v>847562.13</v>
      </c>
      <c r="S8" s="25">
        <v>210523.34</v>
      </c>
      <c r="T8" s="25">
        <v>11882.54</v>
      </c>
      <c r="U8" s="26">
        <v>27563.37</v>
      </c>
      <c r="V8" s="27">
        <f t="shared" si="2"/>
        <v>40309.99273531935</v>
      </c>
      <c r="W8" s="21" t="s">
        <v>127</v>
      </c>
      <c r="X8" s="21" t="s">
        <v>127</v>
      </c>
      <c r="Y8" s="22" t="s">
        <v>127</v>
      </c>
      <c r="Z8" s="22" t="s">
        <v>126</v>
      </c>
      <c r="AA8" s="22" t="s">
        <v>126</v>
      </c>
      <c r="AB8" s="36">
        <v>2698.34</v>
      </c>
      <c r="AC8" s="36">
        <v>12970.15</v>
      </c>
      <c r="AD8" s="36">
        <v>7883.46</v>
      </c>
      <c r="AE8" s="36">
        <v>8748.62</v>
      </c>
      <c r="AF8" s="36">
        <v>9974.37</v>
      </c>
      <c r="AG8" s="37">
        <v>43175</v>
      </c>
      <c r="AH8" s="36">
        <v>4412.72</v>
      </c>
      <c r="AI8" s="22">
        <v>3427</v>
      </c>
      <c r="AJ8" s="28">
        <v>4</v>
      </c>
      <c r="AK8" s="20">
        <f>G8+1095</f>
        <v>42452</v>
      </c>
      <c r="AL8" s="18" t="s">
        <v>126</v>
      </c>
      <c r="AM8" s="18" t="s">
        <v>127</v>
      </c>
      <c r="AN8" s="25">
        <v>91488</v>
      </c>
      <c r="AO8" s="20">
        <v>42095</v>
      </c>
      <c r="AP8" s="29" t="s">
        <v>142</v>
      </c>
      <c r="AQ8" s="24">
        <v>27563.37</v>
      </c>
      <c r="AR8" s="24">
        <f t="shared" si="1"/>
        <v>91488</v>
      </c>
      <c r="AS8" s="33">
        <v>42095</v>
      </c>
      <c r="AT8" s="30" t="s">
        <v>127</v>
      </c>
      <c r="AU8" s="22">
        <v>1545</v>
      </c>
      <c r="AV8" s="31" t="s">
        <v>172</v>
      </c>
      <c r="AW8" s="21" t="s">
        <v>187</v>
      </c>
      <c r="AX8" s="22"/>
      <c r="AY8" s="27">
        <v>165554.15</v>
      </c>
      <c r="AZ8" s="21"/>
      <c r="BA8" s="22"/>
      <c r="BB8" s="22" t="s">
        <v>126</v>
      </c>
      <c r="BC8" s="18" t="s">
        <v>126</v>
      </c>
      <c r="BD8" s="18" t="s">
        <v>126</v>
      </c>
      <c r="BE8" s="18" t="s">
        <v>127</v>
      </c>
      <c r="BF8" s="22" t="s">
        <v>126</v>
      </c>
      <c r="BG8" s="36" t="s">
        <v>126</v>
      </c>
      <c r="BH8" s="36" t="s">
        <v>126</v>
      </c>
      <c r="BI8" s="22" t="s">
        <v>127</v>
      </c>
      <c r="BJ8" s="22" t="s">
        <v>126</v>
      </c>
      <c r="BK8" s="22" t="s">
        <v>126</v>
      </c>
      <c r="BL8" s="22"/>
    </row>
    <row r="9" spans="1:64" s="38" customFormat="1" ht="90">
      <c r="A9" s="17" t="s">
        <v>148</v>
      </c>
      <c r="B9" s="21" t="s">
        <v>134</v>
      </c>
      <c r="C9" s="18" t="s">
        <v>135</v>
      </c>
      <c r="D9" s="18">
        <v>322294</v>
      </c>
      <c r="E9" s="19" t="s">
        <v>159</v>
      </c>
      <c r="F9" s="20">
        <v>39637</v>
      </c>
      <c r="G9" s="20">
        <v>40001</v>
      </c>
      <c r="H9" s="21">
        <v>840</v>
      </c>
      <c r="I9" s="22">
        <v>164000</v>
      </c>
      <c r="J9" s="23">
        <v>17</v>
      </c>
      <c r="K9" s="18">
        <v>0.25</v>
      </c>
      <c r="L9" s="18" t="s">
        <v>136</v>
      </c>
      <c r="M9" s="18" t="s">
        <v>131</v>
      </c>
      <c r="N9" s="22" t="s">
        <v>137</v>
      </c>
      <c r="O9" s="18" t="s">
        <v>126</v>
      </c>
      <c r="P9" s="18" t="s">
        <v>126</v>
      </c>
      <c r="Q9" s="24">
        <f t="shared" si="0"/>
        <v>2033786.59</v>
      </c>
      <c r="R9" s="25">
        <v>2033786.59</v>
      </c>
      <c r="S9" s="25">
        <v>0</v>
      </c>
      <c r="T9" s="25">
        <v>0</v>
      </c>
      <c r="U9" s="26">
        <v>7043400.68</v>
      </c>
      <c r="V9" s="27">
        <f t="shared" si="2"/>
        <v>76620.91006635789</v>
      </c>
      <c r="W9" s="21" t="s">
        <v>127</v>
      </c>
      <c r="X9" s="21" t="s">
        <v>127</v>
      </c>
      <c r="Y9" s="22" t="s">
        <v>127</v>
      </c>
      <c r="Z9" s="22" t="s">
        <v>126</v>
      </c>
      <c r="AA9" s="22" t="s">
        <v>127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34">
        <v>40039</v>
      </c>
      <c r="AH9" s="22">
        <v>26761.64</v>
      </c>
      <c r="AI9" s="22">
        <v>3188</v>
      </c>
      <c r="AJ9" s="28">
        <v>4</v>
      </c>
      <c r="AK9" s="20">
        <f>G9+1095</f>
        <v>41096</v>
      </c>
      <c r="AL9" s="18" t="s">
        <v>126</v>
      </c>
      <c r="AM9" s="18" t="s">
        <v>127</v>
      </c>
      <c r="AN9" s="25">
        <v>503333</v>
      </c>
      <c r="AO9" s="20">
        <v>42095</v>
      </c>
      <c r="AP9" s="29" t="s">
        <v>142</v>
      </c>
      <c r="AQ9" s="27">
        <v>1796195.26</v>
      </c>
      <c r="AR9" s="24">
        <f t="shared" si="1"/>
        <v>503333</v>
      </c>
      <c r="AS9" s="20">
        <v>42095</v>
      </c>
      <c r="AT9" s="30" t="s">
        <v>127</v>
      </c>
      <c r="AU9" s="22"/>
      <c r="AV9" s="31" t="s">
        <v>173</v>
      </c>
      <c r="AW9" s="18" t="s">
        <v>188</v>
      </c>
      <c r="AX9" s="22"/>
      <c r="AY9" s="27">
        <v>1083000</v>
      </c>
      <c r="AZ9" s="21"/>
      <c r="BA9" s="22"/>
      <c r="BB9" s="22"/>
      <c r="BC9" s="18" t="s">
        <v>126</v>
      </c>
      <c r="BD9" s="18" t="s">
        <v>126</v>
      </c>
      <c r="BE9" s="18" t="s">
        <v>127</v>
      </c>
      <c r="BF9" s="22" t="s">
        <v>126</v>
      </c>
      <c r="BG9" s="36" t="s">
        <v>126</v>
      </c>
      <c r="BH9" s="36" t="s">
        <v>126</v>
      </c>
      <c r="BI9" s="22" t="s">
        <v>127</v>
      </c>
      <c r="BJ9" s="22" t="s">
        <v>126</v>
      </c>
      <c r="BK9" s="22" t="s">
        <v>126</v>
      </c>
      <c r="BL9" s="22"/>
    </row>
    <row r="10" spans="1:64" s="38" customFormat="1" ht="33.75">
      <c r="A10" s="17" t="s">
        <v>149</v>
      </c>
      <c r="B10" s="18" t="s">
        <v>134</v>
      </c>
      <c r="C10" s="18" t="s">
        <v>135</v>
      </c>
      <c r="D10" s="18">
        <v>322294</v>
      </c>
      <c r="E10" s="19" t="s">
        <v>160</v>
      </c>
      <c r="F10" s="20">
        <v>38882</v>
      </c>
      <c r="G10" s="20">
        <v>40340</v>
      </c>
      <c r="H10" s="21">
        <v>840</v>
      </c>
      <c r="I10" s="22">
        <v>260000</v>
      </c>
      <c r="J10" s="23">
        <v>21.5</v>
      </c>
      <c r="K10" s="18">
        <v>0.25</v>
      </c>
      <c r="L10" s="18" t="s">
        <v>136</v>
      </c>
      <c r="M10" s="18" t="s">
        <v>131</v>
      </c>
      <c r="N10" s="22" t="s">
        <v>137</v>
      </c>
      <c r="O10" s="18" t="s">
        <v>126</v>
      </c>
      <c r="P10" s="18" t="s">
        <v>126</v>
      </c>
      <c r="Q10" s="24">
        <f t="shared" si="0"/>
        <v>10548883.04</v>
      </c>
      <c r="R10" s="25">
        <v>9365022.11</v>
      </c>
      <c r="S10" s="25">
        <v>1125355.18</v>
      </c>
      <c r="T10" s="25">
        <v>58505.75</v>
      </c>
      <c r="U10" s="26">
        <v>3000000</v>
      </c>
      <c r="V10" s="27">
        <f t="shared" si="2"/>
        <v>397418.79638825223</v>
      </c>
      <c r="W10" s="18" t="s">
        <v>127</v>
      </c>
      <c r="X10" s="18" t="s">
        <v>127</v>
      </c>
      <c r="Y10" s="22" t="s">
        <v>127</v>
      </c>
      <c r="Z10" s="22" t="s">
        <v>126</v>
      </c>
      <c r="AA10" s="22" t="s">
        <v>127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34">
        <v>40562</v>
      </c>
      <c r="AH10" s="22">
        <v>0.03</v>
      </c>
      <c r="AI10" s="22">
        <v>3029</v>
      </c>
      <c r="AJ10" s="28">
        <v>3</v>
      </c>
      <c r="AK10" s="20">
        <f>G10+1095</f>
        <v>41435</v>
      </c>
      <c r="AL10" s="18" t="s">
        <v>126</v>
      </c>
      <c r="AM10" s="18" t="s">
        <v>127</v>
      </c>
      <c r="AN10" s="25">
        <v>1765315</v>
      </c>
      <c r="AO10" s="20">
        <v>42095</v>
      </c>
      <c r="AP10" s="29" t="s">
        <v>142</v>
      </c>
      <c r="AQ10" s="24">
        <v>9323374.59</v>
      </c>
      <c r="AR10" s="24">
        <f t="shared" si="1"/>
        <v>1765315</v>
      </c>
      <c r="AS10" s="20">
        <v>42095</v>
      </c>
      <c r="AT10" s="30" t="s">
        <v>178</v>
      </c>
      <c r="AU10" s="22">
        <v>1189</v>
      </c>
      <c r="AV10" s="31" t="s">
        <v>171</v>
      </c>
      <c r="AW10" s="18" t="s">
        <v>189</v>
      </c>
      <c r="AX10" s="22"/>
      <c r="AY10" s="27">
        <v>2888600</v>
      </c>
      <c r="AZ10" s="33">
        <v>39078</v>
      </c>
      <c r="BA10" s="34">
        <v>40735</v>
      </c>
      <c r="BB10" s="22" t="s">
        <v>126</v>
      </c>
      <c r="BC10" s="18" t="s">
        <v>126</v>
      </c>
      <c r="BD10" s="18" t="s">
        <v>126</v>
      </c>
      <c r="BE10" s="18" t="s">
        <v>127</v>
      </c>
      <c r="BF10" s="22" t="s">
        <v>126</v>
      </c>
      <c r="BG10" s="36" t="s">
        <v>127</v>
      </c>
      <c r="BH10" s="36" t="s">
        <v>127</v>
      </c>
      <c r="BI10" s="22" t="s">
        <v>127</v>
      </c>
      <c r="BJ10" s="22" t="s">
        <v>126</v>
      </c>
      <c r="BK10" s="22" t="s">
        <v>126</v>
      </c>
      <c r="BL10" s="22"/>
    </row>
    <row r="11" spans="1:64" s="38" customFormat="1" ht="45">
      <c r="A11" s="17" t="s">
        <v>151</v>
      </c>
      <c r="B11" s="21" t="s">
        <v>134</v>
      </c>
      <c r="C11" s="18" t="s">
        <v>135</v>
      </c>
      <c r="D11" s="18">
        <v>322294</v>
      </c>
      <c r="E11" s="19" t="s">
        <v>162</v>
      </c>
      <c r="F11" s="20">
        <v>37813</v>
      </c>
      <c r="G11" s="20">
        <v>39640</v>
      </c>
      <c r="H11" s="21">
        <v>840</v>
      </c>
      <c r="I11" s="22">
        <v>63000</v>
      </c>
      <c r="J11" s="23">
        <v>13</v>
      </c>
      <c r="K11" s="18">
        <v>0</v>
      </c>
      <c r="L11" s="18" t="s">
        <v>136</v>
      </c>
      <c r="M11" s="18" t="s">
        <v>131</v>
      </c>
      <c r="N11" s="22" t="s">
        <v>137</v>
      </c>
      <c r="O11" s="18" t="s">
        <v>126</v>
      </c>
      <c r="P11" s="18" t="s">
        <v>126</v>
      </c>
      <c r="Q11" s="24">
        <f t="shared" si="0"/>
        <v>994949.12</v>
      </c>
      <c r="R11" s="25">
        <v>994949.12</v>
      </c>
      <c r="S11" s="25">
        <v>0</v>
      </c>
      <c r="T11" s="25">
        <v>0</v>
      </c>
      <c r="U11" s="26">
        <v>19254.31</v>
      </c>
      <c r="V11" s="27">
        <f t="shared" si="2"/>
        <v>37483.72981656936</v>
      </c>
      <c r="W11" s="21" t="s">
        <v>127</v>
      </c>
      <c r="X11" s="21" t="s">
        <v>127</v>
      </c>
      <c r="Y11" s="22" t="s">
        <v>127</v>
      </c>
      <c r="Z11" s="22" t="s">
        <v>126</v>
      </c>
      <c r="AA11" s="22" t="s">
        <v>127</v>
      </c>
      <c r="AB11" s="28"/>
      <c r="AC11" s="28">
        <v>152261.2</v>
      </c>
      <c r="AD11" s="28">
        <v>80419.6</v>
      </c>
      <c r="AE11" s="21"/>
      <c r="AF11" s="36"/>
      <c r="AG11" s="37">
        <v>42962</v>
      </c>
      <c r="AH11" s="36">
        <v>80419.6</v>
      </c>
      <c r="AI11" s="22">
        <v>4155</v>
      </c>
      <c r="AJ11" s="28">
        <v>4</v>
      </c>
      <c r="AK11" s="20">
        <f>G11+1095</f>
        <v>40735</v>
      </c>
      <c r="AL11" s="18" t="s">
        <v>126</v>
      </c>
      <c r="AM11" s="18" t="s">
        <v>127</v>
      </c>
      <c r="AN11" s="25">
        <v>422400</v>
      </c>
      <c r="AO11" s="20">
        <v>42095</v>
      </c>
      <c r="AP11" s="29" t="s">
        <v>142</v>
      </c>
      <c r="AQ11" s="27">
        <v>1173507.8</v>
      </c>
      <c r="AR11" s="24">
        <f t="shared" si="1"/>
        <v>422400</v>
      </c>
      <c r="AS11" s="20">
        <v>42095</v>
      </c>
      <c r="AT11" s="30" t="s">
        <v>127</v>
      </c>
      <c r="AU11" s="22">
        <v>2176</v>
      </c>
      <c r="AV11" s="31" t="s">
        <v>171</v>
      </c>
      <c r="AW11" s="18" t="s">
        <v>190</v>
      </c>
      <c r="AX11" s="22"/>
      <c r="AY11" s="27">
        <v>1347409.25</v>
      </c>
      <c r="AZ11" s="21"/>
      <c r="BA11" s="34">
        <v>37813</v>
      </c>
      <c r="BB11" s="22" t="s">
        <v>126</v>
      </c>
      <c r="BC11" s="18" t="s">
        <v>126</v>
      </c>
      <c r="BD11" s="18" t="s">
        <v>126</v>
      </c>
      <c r="BE11" s="18" t="s">
        <v>127</v>
      </c>
      <c r="BF11" s="22" t="s">
        <v>126</v>
      </c>
      <c r="BG11" s="36" t="s">
        <v>126</v>
      </c>
      <c r="BH11" s="36" t="s">
        <v>126</v>
      </c>
      <c r="BI11" s="22" t="s">
        <v>127</v>
      </c>
      <c r="BJ11" s="22" t="s">
        <v>126</v>
      </c>
      <c r="BK11" s="22" t="s">
        <v>126</v>
      </c>
      <c r="BL11" s="22"/>
    </row>
    <row r="12" spans="1:64" s="38" customFormat="1" ht="33.75">
      <c r="A12" s="17" t="s">
        <v>152</v>
      </c>
      <c r="B12" s="18" t="s">
        <v>134</v>
      </c>
      <c r="C12" s="18" t="s">
        <v>135</v>
      </c>
      <c r="D12" s="18">
        <v>322294</v>
      </c>
      <c r="E12" s="19" t="s">
        <v>163</v>
      </c>
      <c r="F12" s="20">
        <v>39198</v>
      </c>
      <c r="G12" s="20">
        <v>40294</v>
      </c>
      <c r="H12" s="21">
        <v>840</v>
      </c>
      <c r="I12" s="22">
        <v>180000</v>
      </c>
      <c r="J12" s="23">
        <v>12.5</v>
      </c>
      <c r="K12" s="18">
        <v>0.25</v>
      </c>
      <c r="L12" s="18" t="s">
        <v>136</v>
      </c>
      <c r="M12" s="18" t="s">
        <v>131</v>
      </c>
      <c r="N12" s="22" t="s">
        <v>137</v>
      </c>
      <c r="O12" s="18" t="s">
        <v>126</v>
      </c>
      <c r="P12" s="18" t="s">
        <v>126</v>
      </c>
      <c r="Q12" s="24">
        <f t="shared" si="0"/>
        <v>4588284.84</v>
      </c>
      <c r="R12" s="25">
        <v>3851685.66</v>
      </c>
      <c r="S12" s="25">
        <v>696720.51</v>
      </c>
      <c r="T12" s="25">
        <v>39878.67</v>
      </c>
      <c r="U12" s="26">
        <v>192527.47</v>
      </c>
      <c r="V12" s="27">
        <f t="shared" si="2"/>
        <v>172859.1199357221</v>
      </c>
      <c r="W12" s="18" t="s">
        <v>127</v>
      </c>
      <c r="X12" s="18" t="s">
        <v>127</v>
      </c>
      <c r="Y12" s="22" t="s">
        <v>127</v>
      </c>
      <c r="Z12" s="22" t="s">
        <v>126</v>
      </c>
      <c r="AA12" s="22" t="s">
        <v>127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34">
        <v>39870</v>
      </c>
      <c r="AH12" s="22">
        <v>21932.79</v>
      </c>
      <c r="AI12" s="22">
        <v>3351</v>
      </c>
      <c r="AJ12" s="30">
        <v>4</v>
      </c>
      <c r="AK12" s="20">
        <f>G12+1095</f>
        <v>41389</v>
      </c>
      <c r="AL12" s="18" t="s">
        <v>126</v>
      </c>
      <c r="AM12" s="18" t="s">
        <v>127</v>
      </c>
      <c r="AN12" s="25">
        <v>1002925</v>
      </c>
      <c r="AO12" s="20">
        <v>42095</v>
      </c>
      <c r="AP12" s="29" t="s">
        <v>142</v>
      </c>
      <c r="AQ12" s="24">
        <v>4056930.24</v>
      </c>
      <c r="AR12" s="24">
        <f t="shared" si="1"/>
        <v>1002925</v>
      </c>
      <c r="AS12" s="20">
        <v>42095</v>
      </c>
      <c r="AT12" s="30" t="s">
        <v>178</v>
      </c>
      <c r="AU12" s="22">
        <v>2534</v>
      </c>
      <c r="AV12" s="31" t="s">
        <v>175</v>
      </c>
      <c r="AW12" s="18" t="s">
        <v>191</v>
      </c>
      <c r="AX12" s="22"/>
      <c r="AY12" s="27">
        <v>7275470.9863</v>
      </c>
      <c r="AZ12" s="33">
        <v>39156</v>
      </c>
      <c r="BA12" s="34">
        <v>41037</v>
      </c>
      <c r="BB12" s="22" t="s">
        <v>127</v>
      </c>
      <c r="BC12" s="18" t="s">
        <v>126</v>
      </c>
      <c r="BD12" s="18" t="s">
        <v>126</v>
      </c>
      <c r="BE12" s="18" t="s">
        <v>127</v>
      </c>
      <c r="BF12" s="22" t="s">
        <v>126</v>
      </c>
      <c r="BG12" s="36" t="s">
        <v>127</v>
      </c>
      <c r="BH12" s="36" t="s">
        <v>126</v>
      </c>
      <c r="BI12" s="22" t="s">
        <v>127</v>
      </c>
      <c r="BJ12" s="22" t="s">
        <v>126</v>
      </c>
      <c r="BK12" s="22" t="s">
        <v>126</v>
      </c>
      <c r="BL12" s="22"/>
    </row>
    <row r="13" spans="1:64" s="38" customFormat="1" ht="45">
      <c r="A13" s="17" t="s">
        <v>155</v>
      </c>
      <c r="B13" s="18" t="s">
        <v>134</v>
      </c>
      <c r="C13" s="18" t="s">
        <v>135</v>
      </c>
      <c r="D13" s="18">
        <v>322294</v>
      </c>
      <c r="E13" s="19" t="s">
        <v>166</v>
      </c>
      <c r="F13" s="20">
        <v>39293</v>
      </c>
      <c r="G13" s="20">
        <v>44771</v>
      </c>
      <c r="H13" s="21">
        <v>840</v>
      </c>
      <c r="I13" s="22">
        <v>350000</v>
      </c>
      <c r="J13" s="23">
        <v>14.5</v>
      </c>
      <c r="K13" s="18">
        <v>0.25</v>
      </c>
      <c r="L13" s="18" t="s">
        <v>136</v>
      </c>
      <c r="M13" s="18" t="s">
        <v>131</v>
      </c>
      <c r="N13" s="22" t="s">
        <v>137</v>
      </c>
      <c r="O13" s="18" t="s">
        <v>126</v>
      </c>
      <c r="P13" s="18" t="s">
        <v>126</v>
      </c>
      <c r="Q13" s="24">
        <f t="shared" si="0"/>
        <v>17692516.830000002</v>
      </c>
      <c r="R13" s="25">
        <v>9013728.280000001</v>
      </c>
      <c r="S13" s="25">
        <v>7991203.91</v>
      </c>
      <c r="T13" s="25">
        <v>687584.64</v>
      </c>
      <c r="U13" s="26">
        <v>4000000</v>
      </c>
      <c r="V13" s="27">
        <f t="shared" si="2"/>
        <v>666548.1754793916</v>
      </c>
      <c r="W13" s="18" t="s">
        <v>126</v>
      </c>
      <c r="X13" s="18" t="s">
        <v>127</v>
      </c>
      <c r="Y13" s="22" t="s">
        <v>127</v>
      </c>
      <c r="Z13" s="22" t="s">
        <v>126</v>
      </c>
      <c r="AA13" s="22" t="s">
        <v>127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 t="s">
        <v>177</v>
      </c>
      <c r="AH13" s="22">
        <v>1000</v>
      </c>
      <c r="AI13" s="22">
        <v>2559</v>
      </c>
      <c r="AJ13" s="28">
        <v>3</v>
      </c>
      <c r="AK13" s="20">
        <f>G13+1095</f>
        <v>45866</v>
      </c>
      <c r="AL13" s="18" t="s">
        <v>126</v>
      </c>
      <c r="AM13" s="18" t="s">
        <v>127</v>
      </c>
      <c r="AN13" s="25">
        <v>2126307</v>
      </c>
      <c r="AO13" s="20">
        <v>42095</v>
      </c>
      <c r="AP13" s="29" t="s">
        <v>142</v>
      </c>
      <c r="AQ13" s="24">
        <v>13913820.78</v>
      </c>
      <c r="AR13" s="24">
        <f t="shared" si="1"/>
        <v>2126307</v>
      </c>
      <c r="AS13" s="20">
        <v>42095</v>
      </c>
      <c r="AT13" s="30" t="s">
        <v>127</v>
      </c>
      <c r="AU13" s="22">
        <v>801</v>
      </c>
      <c r="AV13" s="31" t="s">
        <v>173</v>
      </c>
      <c r="AW13" s="32" t="s">
        <v>192</v>
      </c>
      <c r="AX13" s="22"/>
      <c r="AY13" s="27">
        <v>12962076.985</v>
      </c>
      <c r="AZ13" s="33">
        <v>42076</v>
      </c>
      <c r="BA13" s="34">
        <v>41262</v>
      </c>
      <c r="BB13" s="22" t="s">
        <v>126</v>
      </c>
      <c r="BC13" s="18" t="s">
        <v>126</v>
      </c>
      <c r="BD13" s="18" t="s">
        <v>126</v>
      </c>
      <c r="BE13" s="18" t="s">
        <v>127</v>
      </c>
      <c r="BF13" s="22" t="s">
        <v>126</v>
      </c>
      <c r="BG13" s="36" t="s">
        <v>126</v>
      </c>
      <c r="BH13" s="36" t="s">
        <v>126</v>
      </c>
      <c r="BI13" s="22" t="s">
        <v>127</v>
      </c>
      <c r="BJ13" s="22" t="s">
        <v>126</v>
      </c>
      <c r="BK13" s="22" t="s">
        <v>126</v>
      </c>
      <c r="BL13" s="22"/>
    </row>
    <row r="14" spans="1:64" s="38" customFormat="1" ht="67.5">
      <c r="A14" s="17" t="s">
        <v>150</v>
      </c>
      <c r="B14" s="21" t="s">
        <v>134</v>
      </c>
      <c r="C14" s="18" t="s">
        <v>135</v>
      </c>
      <c r="D14" s="18">
        <v>322294</v>
      </c>
      <c r="E14" s="19" t="s">
        <v>161</v>
      </c>
      <c r="F14" s="20">
        <v>41058</v>
      </c>
      <c r="G14" s="20">
        <v>44708</v>
      </c>
      <c r="H14" s="21">
        <v>980</v>
      </c>
      <c r="I14" s="22">
        <v>210000</v>
      </c>
      <c r="J14" s="23">
        <v>17.7</v>
      </c>
      <c r="K14" s="21">
        <v>0.2</v>
      </c>
      <c r="L14" s="18" t="s">
        <v>136</v>
      </c>
      <c r="M14" s="18" t="s">
        <v>131</v>
      </c>
      <c r="N14" s="22" t="s">
        <v>137</v>
      </c>
      <c r="O14" s="18" t="s">
        <v>126</v>
      </c>
      <c r="P14" s="18" t="s">
        <v>126</v>
      </c>
      <c r="Q14" s="24">
        <f t="shared" si="0"/>
        <v>387155.97</v>
      </c>
      <c r="R14" s="25">
        <v>206500</v>
      </c>
      <c r="S14" s="25">
        <v>151675.97</v>
      </c>
      <c r="T14" s="25">
        <v>28980</v>
      </c>
      <c r="U14" s="26">
        <v>7135.96</v>
      </c>
      <c r="V14" s="27">
        <f>Q14</f>
        <v>387155.97</v>
      </c>
      <c r="W14" s="21" t="s">
        <v>127</v>
      </c>
      <c r="X14" s="21" t="s">
        <v>127</v>
      </c>
      <c r="Y14" s="22" t="s">
        <v>127</v>
      </c>
      <c r="Z14" s="22" t="s">
        <v>126</v>
      </c>
      <c r="AA14" s="22" t="s">
        <v>127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34">
        <v>41122</v>
      </c>
      <c r="AH14" s="22">
        <v>420</v>
      </c>
      <c r="AI14" s="22">
        <v>2070</v>
      </c>
      <c r="AJ14" s="28">
        <v>4</v>
      </c>
      <c r="AK14" s="20">
        <f>G14+1095</f>
        <v>45803</v>
      </c>
      <c r="AL14" s="18" t="s">
        <v>126</v>
      </c>
      <c r="AM14" s="18" t="s">
        <v>127</v>
      </c>
      <c r="AN14" s="25">
        <v>81653</v>
      </c>
      <c r="AO14" s="20">
        <v>42095</v>
      </c>
      <c r="AP14" s="29" t="s">
        <v>142</v>
      </c>
      <c r="AQ14" s="24">
        <v>308074.91</v>
      </c>
      <c r="AR14" s="24">
        <f t="shared" si="1"/>
        <v>81653</v>
      </c>
      <c r="AS14" s="33">
        <v>42095</v>
      </c>
      <c r="AT14" s="30" t="s">
        <v>127</v>
      </c>
      <c r="AU14" s="22">
        <v>2729</v>
      </c>
      <c r="AV14" s="27" t="s">
        <v>174</v>
      </c>
      <c r="AW14" s="18" t="s">
        <v>193</v>
      </c>
      <c r="AX14" s="22"/>
      <c r="AY14" s="27">
        <v>420133.32</v>
      </c>
      <c r="AZ14" s="33">
        <v>42233</v>
      </c>
      <c r="BA14" s="22"/>
      <c r="BB14" s="22" t="s">
        <v>126</v>
      </c>
      <c r="BC14" s="18" t="s">
        <v>126</v>
      </c>
      <c r="BD14" s="18" t="s">
        <v>126</v>
      </c>
      <c r="BE14" s="18" t="s">
        <v>127</v>
      </c>
      <c r="BF14" s="22" t="s">
        <v>126</v>
      </c>
      <c r="BG14" s="36" t="s">
        <v>126</v>
      </c>
      <c r="BH14" s="36" t="s">
        <v>126</v>
      </c>
      <c r="BI14" s="22" t="s">
        <v>127</v>
      </c>
      <c r="BJ14" s="22" t="s">
        <v>126</v>
      </c>
      <c r="BK14" s="22" t="s">
        <v>126</v>
      </c>
      <c r="BL14" s="22"/>
    </row>
    <row r="15" spans="1:64" s="38" customFormat="1" ht="146.25">
      <c r="A15" s="17" t="s">
        <v>154</v>
      </c>
      <c r="B15" s="21" t="s">
        <v>134</v>
      </c>
      <c r="C15" s="18" t="s">
        <v>135</v>
      </c>
      <c r="D15" s="18">
        <v>322294</v>
      </c>
      <c r="E15" s="19" t="s">
        <v>165</v>
      </c>
      <c r="F15" s="20">
        <v>39542</v>
      </c>
      <c r="G15" s="20">
        <v>41001</v>
      </c>
      <c r="H15" s="21">
        <v>980</v>
      </c>
      <c r="I15" s="22">
        <v>150000</v>
      </c>
      <c r="J15" s="23">
        <v>22</v>
      </c>
      <c r="K15" s="18">
        <v>0.25</v>
      </c>
      <c r="L15" s="18" t="s">
        <v>136</v>
      </c>
      <c r="M15" s="18" t="s">
        <v>131</v>
      </c>
      <c r="N15" s="22" t="s">
        <v>137</v>
      </c>
      <c r="O15" s="18" t="s">
        <v>126</v>
      </c>
      <c r="P15" s="18" t="s">
        <v>126</v>
      </c>
      <c r="Q15" s="24">
        <f t="shared" si="0"/>
        <v>2295105.96</v>
      </c>
      <c r="R15" s="25">
        <v>1598743.72</v>
      </c>
      <c r="S15" s="25">
        <v>696362.24</v>
      </c>
      <c r="T15" s="25">
        <v>0</v>
      </c>
      <c r="U15" s="26">
        <v>2152378.42</v>
      </c>
      <c r="V15" s="27">
        <f>Q15</f>
        <v>2295105.96</v>
      </c>
      <c r="W15" s="21" t="s">
        <v>127</v>
      </c>
      <c r="X15" s="21" t="s">
        <v>127</v>
      </c>
      <c r="Y15" s="22" t="s">
        <v>133</v>
      </c>
      <c r="Z15" s="22" t="s">
        <v>126</v>
      </c>
      <c r="AA15" s="22" t="s">
        <v>127</v>
      </c>
      <c r="AB15" s="28">
        <v>7571.25</v>
      </c>
      <c r="AC15" s="28">
        <v>2647.87</v>
      </c>
      <c r="AD15" s="28">
        <v>254.53</v>
      </c>
      <c r="AE15" s="28">
        <v>2792.83</v>
      </c>
      <c r="AF15" s="36">
        <v>1423.23</v>
      </c>
      <c r="AG15" s="37">
        <v>43175</v>
      </c>
      <c r="AH15" s="36">
        <v>1423.23</v>
      </c>
      <c r="AI15" s="22">
        <v>3007</v>
      </c>
      <c r="AJ15" s="28">
        <v>4</v>
      </c>
      <c r="AK15" s="20">
        <f>G15+1095</f>
        <v>42096</v>
      </c>
      <c r="AL15" s="18" t="s">
        <v>126</v>
      </c>
      <c r="AM15" s="18" t="s">
        <v>127</v>
      </c>
      <c r="AN15" s="25">
        <v>464758</v>
      </c>
      <c r="AO15" s="20">
        <v>42095</v>
      </c>
      <c r="AP15" s="29" t="s">
        <v>142</v>
      </c>
      <c r="AQ15" s="27">
        <v>2310395.9</v>
      </c>
      <c r="AR15" s="24">
        <f t="shared" si="1"/>
        <v>464758</v>
      </c>
      <c r="AS15" s="20">
        <v>42095</v>
      </c>
      <c r="AT15" s="30" t="s">
        <v>180</v>
      </c>
      <c r="AU15" s="22">
        <v>13456</v>
      </c>
      <c r="AV15" s="31" t="s">
        <v>176</v>
      </c>
      <c r="AW15" s="18" t="s">
        <v>194</v>
      </c>
      <c r="AX15" s="22"/>
      <c r="AY15" s="27">
        <v>2000000</v>
      </c>
      <c r="AZ15" s="33">
        <v>39525</v>
      </c>
      <c r="BA15" s="34">
        <v>42653</v>
      </c>
      <c r="BB15" s="22" t="s">
        <v>126</v>
      </c>
      <c r="BC15" s="18" t="s">
        <v>126</v>
      </c>
      <c r="BD15" s="18" t="s">
        <v>126</v>
      </c>
      <c r="BE15" s="18" t="s">
        <v>127</v>
      </c>
      <c r="BF15" s="22" t="s">
        <v>126</v>
      </c>
      <c r="BG15" s="36" t="s">
        <v>127</v>
      </c>
      <c r="BH15" s="36" t="s">
        <v>126</v>
      </c>
      <c r="BI15" s="22" t="s">
        <v>126</v>
      </c>
      <c r="BJ15" s="22" t="s">
        <v>127</v>
      </c>
      <c r="BK15" s="22" t="s">
        <v>126</v>
      </c>
      <c r="BL15" s="22"/>
    </row>
    <row r="16" spans="1:64" s="39" customFormat="1" ht="101.25">
      <c r="A16" s="17" t="s">
        <v>153</v>
      </c>
      <c r="B16" s="21" t="s">
        <v>134</v>
      </c>
      <c r="C16" s="18" t="s">
        <v>135</v>
      </c>
      <c r="D16" s="18">
        <v>322294</v>
      </c>
      <c r="E16" s="19" t="s">
        <v>164</v>
      </c>
      <c r="F16" s="20">
        <v>39167</v>
      </c>
      <c r="G16" s="20">
        <v>40262</v>
      </c>
      <c r="H16" s="21">
        <v>840</v>
      </c>
      <c r="I16" s="22">
        <v>550000</v>
      </c>
      <c r="J16" s="23">
        <v>20</v>
      </c>
      <c r="K16" s="21">
        <v>0</v>
      </c>
      <c r="L16" s="18" t="s">
        <v>136</v>
      </c>
      <c r="M16" s="18" t="s">
        <v>131</v>
      </c>
      <c r="N16" s="22" t="s">
        <v>137</v>
      </c>
      <c r="O16" s="18" t="s">
        <v>126</v>
      </c>
      <c r="P16" s="18" t="s">
        <v>126</v>
      </c>
      <c r="Q16" s="24">
        <f>R16+S16+T16</f>
        <v>2422293.08</v>
      </c>
      <c r="R16" s="25">
        <v>0</v>
      </c>
      <c r="S16" s="25">
        <v>2422293.08</v>
      </c>
      <c r="T16" s="25">
        <v>0</v>
      </c>
      <c r="U16" s="26">
        <v>9700216.4</v>
      </c>
      <c r="V16" s="27">
        <f>Q16/26.543493</f>
        <v>91257.51007977736</v>
      </c>
      <c r="W16" s="21" t="s">
        <v>127</v>
      </c>
      <c r="X16" s="21" t="s">
        <v>127</v>
      </c>
      <c r="Y16" s="22" t="s">
        <v>133</v>
      </c>
      <c r="Z16" s="22" t="s">
        <v>126</v>
      </c>
      <c r="AA16" s="22" t="s">
        <v>127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34">
        <v>40260</v>
      </c>
      <c r="AH16" s="22">
        <v>2386.32</v>
      </c>
      <c r="AI16" s="22">
        <v>3287</v>
      </c>
      <c r="AJ16" s="28">
        <v>4</v>
      </c>
      <c r="AK16" s="20">
        <f>G16+1095</f>
        <v>41357</v>
      </c>
      <c r="AL16" s="18" t="s">
        <v>126</v>
      </c>
      <c r="AM16" s="18" t="s">
        <v>127</v>
      </c>
      <c r="AN16" s="25">
        <v>464758</v>
      </c>
      <c r="AO16" s="20">
        <v>42095</v>
      </c>
      <c r="AP16" s="29" t="s">
        <v>142</v>
      </c>
      <c r="AQ16" s="24">
        <v>2139315.59</v>
      </c>
      <c r="AR16" s="24">
        <f>AN16</f>
        <v>464758</v>
      </c>
      <c r="AS16" s="33">
        <v>42095</v>
      </c>
      <c r="AT16" s="30" t="s">
        <v>179</v>
      </c>
      <c r="AU16" s="22">
        <v>13456</v>
      </c>
      <c r="AV16" s="31" t="s">
        <v>176</v>
      </c>
      <c r="AW16" s="18" t="s">
        <v>195</v>
      </c>
      <c r="AX16" s="22"/>
      <c r="AY16" s="27">
        <v>1265328</v>
      </c>
      <c r="AZ16" s="33">
        <v>39525</v>
      </c>
      <c r="BA16" s="34">
        <v>41557</v>
      </c>
      <c r="BB16" s="22" t="s">
        <v>126</v>
      </c>
      <c r="BC16" s="18" t="s">
        <v>126</v>
      </c>
      <c r="BD16" s="18" t="s">
        <v>126</v>
      </c>
      <c r="BE16" s="18" t="s">
        <v>127</v>
      </c>
      <c r="BF16" s="22" t="s">
        <v>126</v>
      </c>
      <c r="BG16" s="36" t="s">
        <v>127</v>
      </c>
      <c r="BH16" s="36" t="s">
        <v>126</v>
      </c>
      <c r="BI16" s="22" t="s">
        <v>126</v>
      </c>
      <c r="BJ16" s="22" t="s">
        <v>126</v>
      </c>
      <c r="BK16" s="22" t="s">
        <v>126</v>
      </c>
      <c r="BL16" s="22"/>
    </row>
    <row r="17" spans="17:22" ht="15">
      <c r="Q17" s="16"/>
      <c r="R17" s="16"/>
      <c r="S17" s="16"/>
      <c r="T17" s="16"/>
      <c r="U17" s="16"/>
      <c r="V17" s="16"/>
    </row>
  </sheetData>
  <sheetProtection/>
  <autoFilter ref="A3:BL7"/>
  <mergeCells count="10">
    <mergeCell ref="AN1:AS1"/>
    <mergeCell ref="AT1:BD1"/>
    <mergeCell ref="BE1:BL1"/>
    <mergeCell ref="A1:A2"/>
    <mergeCell ref="B1:B2"/>
    <mergeCell ref="C1:P1"/>
    <mergeCell ref="Q1:V1"/>
    <mergeCell ref="W1:AA1"/>
    <mergeCell ref="AB1:AI1"/>
    <mergeCell ref="AJ1:A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Manov</cp:lastModifiedBy>
  <cp:lastPrinted>2018-04-03T09:44:59Z</cp:lastPrinted>
  <dcterms:created xsi:type="dcterms:W3CDTF">2016-08-05T09:12:23Z</dcterms:created>
  <dcterms:modified xsi:type="dcterms:W3CDTF">2018-06-06T13:50:02Z</dcterms:modified>
  <cp:category/>
  <cp:version/>
  <cp:contentType/>
  <cp:contentStatus/>
</cp:coreProperties>
</file>