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80" yWindow="65461" windowWidth="13215" windowHeight="9015" activeTab="2"/>
  </bookViews>
  <sheets>
    <sheet name="5.1." sheetId="1" r:id="rId1"/>
    <sheet name="5.3" sheetId="2" r:id="rId2"/>
    <sheet name="ПублПасп" sheetId="3" r:id="rId3"/>
    <sheet name="Застав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0">'5.1.'!$B$2:$F$229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<sst xmlns="http://schemas.openxmlformats.org/spreadsheetml/2006/main" count="335" uniqueCount="278">
  <si>
    <t>Виконавча Дирекція ФГВФО</t>
  </si>
  <si>
    <t>І</t>
  </si>
  <si>
    <t>ІІ</t>
  </si>
  <si>
    <t>ІІІ</t>
  </si>
  <si>
    <t>Користувач</t>
  </si>
  <si>
    <t>Підготував</t>
  </si>
  <si>
    <t>3. Фактори впливу</t>
  </si>
  <si>
    <t>1.3.Назва позичальника</t>
  </si>
  <si>
    <t>IV</t>
  </si>
  <si>
    <t>4.4. Стан розгляду справи у суді</t>
  </si>
  <si>
    <t>V</t>
  </si>
  <si>
    <t>4.5. ДВС</t>
  </si>
  <si>
    <t>5. Маркетингова стратегія та альтернативи</t>
  </si>
  <si>
    <t>VI</t>
  </si>
  <si>
    <t>6. Забезпечення позики</t>
  </si>
  <si>
    <t>1.2.ЄДРПОУ/IПН позичальника</t>
  </si>
  <si>
    <t>6.2.2.Код ЄДРПОУ  / ІПН поручителя</t>
  </si>
  <si>
    <t>1. Короткий опис позичальника</t>
  </si>
  <si>
    <t>Інше</t>
  </si>
  <si>
    <t>2. Характеристика активу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</si>
  <si>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</si>
  <si>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</si>
  <si>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</si>
  <si>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</si>
  <si>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</si>
  <si>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</si>
  <si>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</si>
  <si>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</si>
  <si>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</si>
  <si>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Банк</t>
  </si>
  <si>
    <t>-</t>
  </si>
  <si>
    <t>Дата оцінки активу</t>
  </si>
  <si>
    <t>Розрахункова вартість активу відповідно до оцінки</t>
  </si>
  <si>
    <t>Рішення</t>
  </si>
  <si>
    <t>Запропонувати можливі рішення</t>
  </si>
  <si>
    <t>Висновок відділу (Комісії  з питань координації)</t>
  </si>
  <si>
    <t>2.1.Номер кредитного договору</t>
  </si>
  <si>
    <t>2.2.Тип кредитного продукту:</t>
  </si>
  <si>
    <t>2.3. Дата відкриття</t>
  </si>
  <si>
    <t>2.4.Дата закінчення</t>
  </si>
  <si>
    <t>2.5.Код валюти кредиту</t>
  </si>
  <si>
    <t>2.6.Відсоткова ставка номінальна:</t>
  </si>
  <si>
    <t>2.7.Сума кредиту (в валюті кредиту):</t>
  </si>
  <si>
    <t>2.7.5.Погашена заборгованість по % за останні 6міс.:</t>
  </si>
  <si>
    <t>2.9.Дата останнього погашення заборгованості</t>
  </si>
  <si>
    <t>3.2. Інформація про втрату працездатності, смерть засновиників, факт шахрайства:</t>
  </si>
  <si>
    <t>3.4. Кримінальне провадження за кредитною угодою (0-відсутнє; 1-проти працівників Банку; 2-проти Позичальника; 3-проти інших осіб; 4-другие)</t>
  </si>
  <si>
    <t>4. Робота по стянгенню заборгованості в примусовому порядку</t>
  </si>
  <si>
    <t>4.2. Дата надіслання вимоги/ претензії</t>
  </si>
  <si>
    <t>4.5.1. Дата провадження</t>
  </si>
  <si>
    <t>4.5.2. Процес ("так" або "ні")</t>
  </si>
  <si>
    <t>4.5.3. Реалізація майна ("так" або "ні")</t>
  </si>
  <si>
    <t>4.6. Банкрутство позичальника</t>
  </si>
  <si>
    <t>4.6.1. Дата початку</t>
  </si>
  <si>
    <t>4.6.2. Банк заявлений як кредитор ("так" або "ні")</t>
  </si>
  <si>
    <t>4.6.3. Банк внесений в реєстр кредиторів ("так" або "ні")</t>
  </si>
  <si>
    <t>4.6.4. Дата визнання позичальника банкрутом</t>
  </si>
  <si>
    <t>4.7.Банкрутство поручителя</t>
  </si>
  <si>
    <t>5.1. Реструктуризацiя</t>
  </si>
  <si>
    <t>5.1.1. Кiлькiсть реструктурiзацiй</t>
  </si>
  <si>
    <t>5.1.2. Дата останньої реструктуризацiї</t>
  </si>
  <si>
    <t>5.2. Проведення перемовин щодо наступних дій</t>
  </si>
  <si>
    <t>6.1. Застава</t>
  </si>
  <si>
    <t>6.1.2. Фактична адреса місцезнаходження об'єкта:</t>
  </si>
  <si>
    <t>6.1.3. Вартість застави на дату укладання договору</t>
  </si>
  <si>
    <t>6.1.4 Дата останньої переоцінки</t>
  </si>
  <si>
    <t>6.1.5.Вартість застави відповідно до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</si>
  <si>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</si>
  <si>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</si>
  <si>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</si>
  <si>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Детальний опис застави</t>
  </si>
  <si>
    <r>
      <rPr>
        <b/>
        <sz val="11"/>
        <rFont val="Times New Roman"/>
        <family val="1"/>
      </rPr>
      <t>1. Назва активу:</t>
    </r>
    <r>
      <rPr>
        <sz val="11"/>
        <rFont val="Times New Roman"/>
        <family val="1"/>
      </rPr>
      <t xml:space="preserve">  транспортні засоби, спецтехніка</t>
    </r>
  </si>
  <si>
    <t>Вид транспортного засобу (легковий автомобіль, вантажний автомобіль, автобус, літак, судно, потяг, вагон, причіп, платформа, трейлер, інше), спецтехніки (бульдозер, трактор, комбайн, автокран, погрузчик, ескаватор, тощо)</t>
  </si>
  <si>
    <t>Марка, модель транспортного засобу</t>
  </si>
  <si>
    <t>Рік випуску</t>
  </si>
  <si>
    <t>Об'єм двигуна</t>
  </si>
  <si>
    <t>Фізична наявність ("так" або "ні")</t>
  </si>
  <si>
    <r>
      <t xml:space="preserve">Графічні матеріали </t>
    </r>
    <r>
      <rPr>
        <sz val="9"/>
        <rFont val="Times New Roman"/>
        <family val="1"/>
      </rPr>
      <t>(фотофіксація)</t>
    </r>
  </si>
  <si>
    <r>
      <rPr>
        <b/>
        <sz val="11"/>
        <rFont val="Times New Roman"/>
        <family val="1"/>
      </rPr>
      <t>2.  Назва активу:</t>
    </r>
    <r>
      <rPr>
        <sz val="11"/>
        <rFont val="Times New Roman"/>
        <family val="1"/>
      </rPr>
      <t xml:space="preserve"> земельні ділянки</t>
    </r>
  </si>
  <si>
    <t xml:space="preserve">Розташування земельної ділянки, адреса </t>
  </si>
  <si>
    <r>
      <t xml:space="preserve">Вид права на земельну ділянку 
</t>
    </r>
    <r>
      <rPr>
        <sz val="9"/>
        <rFont val="Times New Roman"/>
        <family val="1"/>
      </rPr>
      <t>(приватна, комунальна та державна власність)</t>
    </r>
  </si>
  <si>
    <t>Наявність співвласників</t>
  </si>
  <si>
    <t>Площа земельної ділянки (га)</t>
  </si>
  <si>
    <r>
      <t xml:space="preserve">Цільове призначення 
</t>
    </r>
    <r>
      <rPr>
        <sz val="9"/>
        <rFont val="Times New Roman"/>
        <family val="1"/>
      </rPr>
      <t>а) землі сільськогосподарського призначення;
б) землі житлової та громадської забудови;
в) землі оздоровчого призначення;
г) землі рекреаційного призначення;
д) землі промисловості, транспорту, зв'язку, енергетики, оборони та іншого призначення</t>
    </r>
  </si>
  <si>
    <r>
      <t xml:space="preserve">Поточне використання </t>
    </r>
    <r>
      <rPr>
        <sz val="9"/>
        <rFont val="Times New Roman"/>
        <family val="1"/>
      </rPr>
      <t>(незавершене будівництво т.д.)</t>
    </r>
  </si>
  <si>
    <t>Кадастровий номер</t>
  </si>
  <si>
    <t>Наявність будівель на земельній ділянці</t>
  </si>
  <si>
    <r>
      <rPr>
        <b/>
        <sz val="11"/>
        <rFont val="Times New Roman"/>
        <family val="1"/>
      </rPr>
      <t>3. Назва активу:</t>
    </r>
    <r>
      <rPr>
        <sz val="11"/>
        <rFont val="Times New Roman"/>
        <family val="1"/>
      </rPr>
      <t xml:space="preserve"> нерухомість</t>
    </r>
  </si>
  <si>
    <r>
      <t xml:space="preserve">Тип нерухомості 
</t>
    </r>
    <r>
      <rPr>
        <sz val="9"/>
        <rFont val="Times New Roman"/>
        <family val="1"/>
      </rPr>
      <t>(житлова нерухомість, комерційна нерухомість, незавершене будівництво)</t>
    </r>
  </si>
  <si>
    <r>
      <t xml:space="preserve">Вид нерухомості 
</t>
    </r>
    <r>
      <rPr>
        <sz val="9"/>
        <rFont val="Times New Roman"/>
        <family val="1"/>
      </rPr>
      <t>(квартира, житловий будинок, офіс, торговий центр,промислова нерухомість, нерухомість спецпризначення, нерухомість господарського призначення, нерухомість туристичного призначення, незавершене житлове будівництво, незавершене нежитлове будівництво)</t>
    </r>
  </si>
  <si>
    <t>Адреса місця розташування</t>
  </si>
  <si>
    <t>Поверх/поверховість</t>
  </si>
  <si>
    <t>Наявність співласників</t>
  </si>
  <si>
    <t xml:space="preserve">Площа м.кв. </t>
  </si>
  <si>
    <t>Наявність земельної ділянки ("так" або "ні")</t>
  </si>
  <si>
    <t>Юридичний статус земельної ділянки (власність/оренда)</t>
  </si>
  <si>
    <r>
      <rPr>
        <b/>
        <sz val="11"/>
        <rFont val="Times New Roman"/>
        <family val="1"/>
      </rPr>
      <t>4. Назва активу:</t>
    </r>
    <r>
      <rPr>
        <sz val="11"/>
        <rFont val="Times New Roman"/>
        <family val="1"/>
      </rPr>
      <t xml:space="preserve"> Цілісний майновий комплекс</t>
    </r>
  </si>
  <si>
    <t>Галузь виробництва (відповідно до переліку за КВЕД 2010)</t>
  </si>
  <si>
    <r>
      <t xml:space="preserve">Тип нерухомості </t>
    </r>
    <r>
      <rPr>
        <sz val="9"/>
        <rFont val="Times New Roman"/>
        <family val="1"/>
      </rPr>
      <t>(завод/цех/ферма/карєр/склад/елеватор/АЗС, інше)</t>
    </r>
  </si>
  <si>
    <r>
      <t xml:space="preserve">Вид нерухомості </t>
    </r>
    <r>
      <rPr>
        <sz val="9"/>
        <rFont val="Times New Roman"/>
        <family val="1"/>
      </rPr>
      <t>( нерухомість спецпризначення, нерухомість господарського призначення, нерухомість туристичного призначення, інше)</t>
    </r>
  </si>
  <si>
    <t>Сумарна площа будівель м.кв.</t>
  </si>
  <si>
    <t xml:space="preserve">Земельні ділянки - площа (м.кв.), призначення та юридичний статус. </t>
  </si>
  <si>
    <t>Поагрегатний опис обладнання – з договору застави.</t>
  </si>
  <si>
    <t>Інша важлива інформація (наявність підїздних жд. шляхів, і т.д.)</t>
  </si>
  <si>
    <r>
      <rPr>
        <b/>
        <sz val="11"/>
        <rFont val="Times New Roman"/>
        <family val="1"/>
      </rPr>
      <t>5. Назва активу:</t>
    </r>
    <r>
      <rPr>
        <sz val="11"/>
        <rFont val="Times New Roman"/>
        <family val="1"/>
      </rPr>
      <t xml:space="preserve"> Товари в обороті, переробці/на складі/інше</t>
    </r>
  </si>
  <si>
    <t>Вид товарів товари в обороті, переробці/товари на складі</t>
  </si>
  <si>
    <t>Об"єм/вага/кількість</t>
  </si>
  <si>
    <t>Характеристики - з договору застави</t>
  </si>
  <si>
    <t>Відмітка про знаходження товарів (область згідно з довідником 1-26)</t>
  </si>
  <si>
    <t>Адреса знаходження застави</t>
  </si>
  <si>
    <r>
      <rPr>
        <b/>
        <sz val="11"/>
        <rFont val="Times New Roman"/>
        <family val="1"/>
      </rPr>
      <t>6. Назва активу:</t>
    </r>
    <r>
      <rPr>
        <sz val="11"/>
        <rFont val="Times New Roman"/>
        <family val="1"/>
      </rPr>
      <t xml:space="preserve"> Обладнання/устаткування</t>
    </r>
  </si>
  <si>
    <t xml:space="preserve">Вид обладнання/устаткування </t>
  </si>
  <si>
    <t>Комплекстність (лінія, одиниця)</t>
  </si>
  <si>
    <t>Характеристика обладнання</t>
  </si>
  <si>
    <r>
      <rPr>
        <b/>
        <sz val="11"/>
        <rFont val="Times New Roman"/>
        <family val="1"/>
      </rPr>
      <t>7. Назва активу:</t>
    </r>
    <r>
      <rPr>
        <sz val="11"/>
        <rFont val="Times New Roman"/>
        <family val="1"/>
      </rPr>
      <t xml:space="preserve"> Майнові права</t>
    </r>
  </si>
  <si>
    <t>Вид майнових прав (майнові права на отримання грошових коштів, майнові права на незавершене будівництво, майнові права на поставку, майнові  права на майбутній врожай, тощо)</t>
  </si>
  <si>
    <t>Обсяг майнових прав (у валюті кредиту)</t>
  </si>
  <si>
    <t xml:space="preserve">Інша істотна інформація </t>
  </si>
  <si>
    <r>
      <rPr>
        <b/>
        <sz val="11"/>
        <rFont val="Times New Roman"/>
        <family val="1"/>
      </rPr>
      <t>8. Назва активу:</t>
    </r>
    <r>
      <rPr>
        <sz val="11"/>
        <rFont val="Times New Roman"/>
        <family val="1"/>
      </rPr>
      <t xml:space="preserve"> Цінні папери</t>
    </r>
  </si>
  <si>
    <t>Вид цінних паперів (акцїї, облігації корпоративні, облігації внутрішньої державної позики, вексель, депозитний/ощадний сертифікат, подвійні складські свідоцтва, тощо)</t>
  </si>
  <si>
    <t>Кількість цінних паперів</t>
  </si>
  <si>
    <t>Міжнародний ідентифікаційний код цінного паперу (ISIN)</t>
  </si>
  <si>
    <r>
      <rPr>
        <b/>
        <sz val="11"/>
        <rFont val="Times New Roman"/>
        <family val="1"/>
      </rPr>
      <t>9. Назва активу:</t>
    </r>
    <r>
      <rPr>
        <sz val="11"/>
        <rFont val="Times New Roman"/>
        <family val="1"/>
      </rPr>
      <t xml:space="preserve"> Корпоративні права</t>
    </r>
  </si>
  <si>
    <t>Опис корпоративних прав</t>
  </si>
  <si>
    <r>
      <rPr>
        <b/>
        <sz val="11"/>
        <rFont val="Times New Roman"/>
        <family val="1"/>
      </rPr>
      <t>10. Назва активу:</t>
    </r>
    <r>
      <rPr>
        <sz val="11"/>
        <rFont val="Times New Roman"/>
        <family val="1"/>
      </rPr>
      <t xml:space="preserve"> Інші активи</t>
    </r>
  </si>
  <si>
    <t>Опис, який має містити основні характеристики та іншу важливу інформацію</t>
  </si>
  <si>
    <t>*В разі наявності декілька застав або порук - заповнюються колонки вертикально</t>
  </si>
  <si>
    <t>6.2. Порука (у випадку наявності - заповнюється вручну)</t>
  </si>
  <si>
    <t>6.2.3.Наявність майна у діючого поручителя по підприємству, що знаходиться в стадії банкрутства/ліквідації ("так" або "ні")</t>
  </si>
  <si>
    <t>VII</t>
  </si>
  <si>
    <t>7 Фінансові показники позичальника</t>
  </si>
  <si>
    <t>7.1. Фінансові параметри за останніх 3 роки</t>
  </si>
  <si>
    <t>7.1.10.Інші зобов'язання</t>
  </si>
  <si>
    <t>*Всі показники для розразунку беруться із додатніми значеннями</t>
  </si>
  <si>
    <r>
      <t>7.1.10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</si>
  <si>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7.1.11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</si>
  <si>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8 Фінансові показники поручителя</t>
  </si>
  <si>
    <t>7.2 Фінансові параметри за останніх 3 роки</t>
  </si>
  <si>
    <t>*Всі показники для розразунку беруться із позитивними знаяченнями</t>
  </si>
  <si>
    <t xml:space="preserve">1.4. Область, місто </t>
  </si>
  <si>
    <t>3.1. Наявність документів кредитної справи ("так" /"ні"):</t>
  </si>
  <si>
    <t>1.5.Відмітка про розташування у Криму 
або зоні АТО</t>
  </si>
  <si>
    <t>1.6.Адреса реєстрації</t>
  </si>
  <si>
    <t>1.9.Пов'язаність позичальника із банком  ("так" або "ні")</t>
  </si>
  <si>
    <t>1.10.Клас позичальника відповідно до класифікації НБУ:</t>
  </si>
  <si>
    <t>1.7.Галузь діяльності позичальника (КВЕД)</t>
  </si>
  <si>
    <t>юридична особа</t>
  </si>
  <si>
    <t>8 клас</t>
  </si>
  <si>
    <t>Кредитна лінія з забезпеченням</t>
  </si>
  <si>
    <t>1.1.Тип позичальника (юридична особа/фізична особа):</t>
  </si>
  <si>
    <t>Вартість застави відповідно до останньої переоцінки</t>
  </si>
  <si>
    <t>Дата останньої переоцінки</t>
  </si>
  <si>
    <r>
      <t xml:space="preserve">Графічні матеріали </t>
    </r>
    <r>
      <rPr>
        <sz val="9"/>
        <rFont val="Times New Roman"/>
        <family val="1"/>
      </rPr>
      <t>(вставити з на вкладці 5.2 з вказанням назви застави)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</si>
  <si>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</si>
  <si>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</si>
  <si>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</si>
  <si>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</si>
  <si>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</si>
  <si>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</si>
  <si>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6.2.4.Детальний опис поруки, включаючи заставну вартість за наявності</t>
  </si>
  <si>
    <t>4.1.Залучення колекторів (так/ні):</t>
  </si>
  <si>
    <t>4.4.1. Судове провадження (так/ні)</t>
  </si>
  <si>
    <r>
      <t>7.1.1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</si>
  <si>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t>7.1.3 Фінансові затрати (ф2. 2250)</t>
  </si>
  <si>
    <t>7.1.4 Кредити  довгострокові (б. 1510+1515)</t>
  </si>
  <si>
    <t>7.1.5 Кредити короткострокові (б. 1600)</t>
  </si>
  <si>
    <t>7.1.6 Основні засоби (б. 1010)</t>
  </si>
  <si>
    <r>
      <t>7.2.7 Капітал</t>
    </r>
    <r>
      <rPr>
        <b/>
        <sz val="10.5"/>
        <rFont val="Times New Roman"/>
        <family val="1"/>
      </rPr>
      <t xml:space="preserve"> (б. 1495)</t>
    </r>
  </si>
  <si>
    <r>
      <t>7.1.8 Активи</t>
    </r>
    <r>
      <rPr>
        <b/>
        <sz val="10.5"/>
        <rFont val="Times New Roman"/>
        <family val="1"/>
      </rPr>
      <t xml:space="preserve"> (б. 1300)</t>
    </r>
  </si>
  <si>
    <t>*Кожен рік окремою колонкою по вертикалі</t>
  </si>
  <si>
    <t>Дата заповнення</t>
  </si>
  <si>
    <t>2.8.Кількість днів прострочення оплати боргу на дату заповнення</t>
  </si>
  <si>
    <t>3.3. Інформація про втрату працездатності, смерть поручителя, факт шахрайства:</t>
  </si>
  <si>
    <t>6.2.1.Поручитель (ОПФ та Найменування / П.І.Б). (фінансовий/майновий)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</si>
  <si>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</si>
  <si>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</si>
  <si>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</si>
  <si>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Пробіг/мотогодини</t>
  </si>
  <si>
    <t>4.3.1. Дати звернення до суду</t>
  </si>
  <si>
    <t>4.3. Факт звернення до суду (так/ні)</t>
  </si>
  <si>
    <t>4.3.2. Предмет спору</t>
  </si>
  <si>
    <t>6.2.5. Заставна вартість після переоцінки</t>
  </si>
  <si>
    <t>Курс USD НБУ на дату заповнення (для валютних кредитів)</t>
  </si>
  <si>
    <t>1.8.Відмітка про пов’язаність позичальника з іншими позичальниками в межах портфелю (перелік позичальників)</t>
  </si>
  <si>
    <t>2.7.7.Штрафи та пені:</t>
  </si>
  <si>
    <t>2.7.2.Заборгованість по тілу кредиту на дату заповнення паспорту:</t>
  </si>
  <si>
    <t>2.7.1.Заборгованстіь  на дату заповнення паспорту (тіло та проценти):</t>
  </si>
  <si>
    <t>2.7.3.Сума погашеної заборгованості по тілу кредиту за останні 6міс.:</t>
  </si>
  <si>
    <t>2.7.4.Заборгованість по нарахованим % за кредитом на дату заповнення паспорту  (в т.ч. що обліковуються на 8 класі та позабалансовим рахункам):</t>
  </si>
  <si>
    <t>2.11. Категорія якості кредиту відповідно до класифікації НБУ на дату оцінки</t>
  </si>
  <si>
    <t>2.12. Відмітка про знаходження права вимоги за кредитом в якості забезпечення під рефинансуванням в НБУ</t>
  </si>
  <si>
    <t>2.9.Сума останнього погашення заборгованості</t>
  </si>
  <si>
    <r>
      <t xml:space="preserve">7.1.2 EBITDA </t>
    </r>
    <r>
      <rPr>
        <b/>
        <sz val="10.5"/>
        <rFont val="Times New Roman"/>
        <family val="1"/>
      </rPr>
      <t xml:space="preserve"> (ф2. 2350-2355+2515+2300+2250)</t>
    </r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</si>
  <si>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</si>
  <si>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</si>
  <si>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</si>
  <si>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</si>
  <si>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</si>
  <si>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</si>
  <si>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</si>
  <si>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</si>
  <si>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</si>
  <si>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</si>
  <si>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</si>
  <si>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</si>
  <si>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</si>
  <si>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</si>
  <si>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</si>
  <si>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 xml:space="preserve"> Загальна заборгованость (тіло,%, штрафи), грн.: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</si>
  <si>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</si>
  <si>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</si>
  <si>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</si>
  <si>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</si>
  <si>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</si>
  <si>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</si>
  <si>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</si>
  <si>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</si>
  <si>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</si>
  <si>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</si>
  <si>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</si>
  <si>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</si>
  <si>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</si>
  <si>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</si>
  <si>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</si>
  <si>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</si>
  <si>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</si>
  <si>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</si>
  <si>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</si>
  <si>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</si>
  <si>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</si>
  <si>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</si>
  <si>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r>
      <t>8.1.1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</si>
  <si>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r>
      <t xml:space="preserve">8.1.2 EBITDA </t>
    </r>
    <r>
      <rPr>
        <b/>
        <sz val="10.5"/>
        <rFont val="Times New Roman"/>
        <family val="1"/>
      </rPr>
      <t xml:space="preserve"> (ф2. 2350-2355+2515+2300+2250)</t>
    </r>
  </si>
  <si>
    <t>8.1.3 Фінансові затрати (ф2. 2250)</t>
  </si>
  <si>
    <t>8.1.4 Кредити  довгострокові (б. 1510+1515)</t>
  </si>
  <si>
    <t>8.1.5 Кредити короткострокові (б. 1600)</t>
  </si>
  <si>
    <t>8.1.6 Основні засоби (б. 1010)</t>
  </si>
  <si>
    <r>
      <t>8.2.7 Капітал</t>
    </r>
    <r>
      <rPr>
        <b/>
        <sz val="10.5"/>
        <rFont val="Times New Roman"/>
        <family val="1"/>
      </rPr>
      <t xml:space="preserve"> (б. 1495)</t>
    </r>
  </si>
  <si>
    <r>
      <t>8.1.8 Активи</t>
    </r>
    <r>
      <rPr>
        <b/>
        <sz val="10.5"/>
        <rFont val="Times New Roman"/>
        <family val="1"/>
      </rPr>
      <t xml:space="preserve"> (б. 1300)</t>
    </r>
  </si>
  <si>
    <t>8.1.10Інші зобов'язання</t>
  </si>
  <si>
    <r>
      <t>8.2.10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</si>
  <si>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8.2.11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</si>
  <si>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6.1.7. Класифікатор застави (нерухомість,  рухоме майно, товари в обороті, майнові права, цінні папери)</t>
  </si>
  <si>
    <t>6.1.8. Стислий опис застави</t>
  </si>
  <si>
    <t>6.1.9.Внесення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</si>
  <si>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6.1.10. Власник застави (Назва/ПІБ; ЄДРПОУ/ІПН)</t>
  </si>
  <si>
    <t>6.1.6.Балансмова вартість на дату складання паспорту</t>
  </si>
  <si>
    <t>АТ БАНК НАЦІОНАЛЬНІ ІНВЕСТИЦІЇ</t>
  </si>
  <si>
    <t>00.00.0000</t>
  </si>
  <si>
    <t>не проводилась</t>
  </si>
  <si>
    <t>Цінні папери, що внесені до біржового реїстру</t>
  </si>
  <si>
    <t>Акції прості іменні</t>
  </si>
  <si>
    <t>немає</t>
  </si>
  <si>
    <t>Рік 2014</t>
  </si>
  <si>
    <t xml:space="preserve">Рік 2016 </t>
  </si>
  <si>
    <t>звітність відсутня</t>
  </si>
  <si>
    <t xml:space="preserve">                                                                                   ПАСПОРТ АКТИВУ (КРЕДИТ №282-13 від 09.09.2013 р.ТОВ ДК"ПРОФІТ ГРУП")                                                                                      </t>
  </si>
  <si>
    <t xml:space="preserve">ТОВ ДК "ПРОФІТ ГРУП" </t>
  </si>
  <si>
    <t>282-13</t>
  </si>
  <si>
    <t>ПАТ"Київський завод газового устаткування та приладів",код в ЄДР 05453410</t>
  </si>
  <si>
    <t xml:space="preserve">Акції прості іменні,емітент "Закритий недиверсифікований венчурний корпоративний фонд"ЕЛІТ",КОД 37500445,бездокументарна форма існування ,код ЦП UA4000104830,номінальна вартість 1 грн.,кількість акцій 666667 штук </t>
  </si>
  <si>
    <t xml:space="preserve">Акції прості іменні,емітент "Закритий недиверсифікований венчурний корпоративний фонд"ЕЛІТ",КОД 37500445,бездокументарна форма існування ,код ЦП UA4000104830,номінальна вартість 1 грн.,кількість акцій  1 476191 штук </t>
  </si>
  <si>
    <t>агентства нерухомості,код за КВЕД 68.31</t>
  </si>
  <si>
    <t>м.Київ</t>
  </si>
  <si>
    <t>2 квартал 2015р</t>
  </si>
  <si>
    <t xml:space="preserve">Суб'єкт оціночної діяльності </t>
  </si>
  <si>
    <t>ТОВ "Бізнес Ассіст"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</si>
  <si>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</si>
  <si>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</si>
  <si>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</si>
  <si>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Оцінчна вартість активу грн. без ПДВ</t>
  </si>
  <si>
    <t>,01011, м. Київ, вул. Панаса Мирного, буд. 11</t>
  </si>
  <si>
    <t>Київ</t>
  </si>
  <si>
    <t xml:space="preserve">Кординатор МКУА  - Матвієнко Є.В.,  тел. 200-48-35                  </t>
  </si>
  <si>
    <t>Луньо І.В.</t>
  </si>
  <si>
    <t>Уповноважена особа Фонду гарантування                                                           вкладів  фізичних  осіб на ліквідацію                                                                                                                  АТ «БАНК «НАЦІОНАЛЬНІ ІНВЕСТИЦІЇ»</t>
  </si>
  <si>
    <t xml:space="preserve">Уповноважена особа на ліквідацію ПАТ БАНК НАЦІОНАЛЬНІ ІНВЕСТИЦІЇ - Луньо Ілля Вікторович, тел.  364-04-55 </t>
  </si>
  <si>
    <t>станом на 01 січня 2018 року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</si>
</sst>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-422]d\ mmmm\ yyyy&quot; р.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color indexed="56"/>
      <name val="Calibri"/>
      <family val="2"/>
    </font>
    <font>
      <b/>
      <sz val="11"/>
      <name val="Calibri"/>
      <family val="2"/>
    </font>
    <font>
      <b/>
      <sz val="9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0" fillId="0" borderId="0" xfId="0" applyAlignment="1">
      <alignment horizontal="left" vertical="top"/>
    </xf>
    <xf numFmtId="0" fontId="3" fillId="0" borderId="10" xfId="0" applyFont="1" applyFill="1" applyBorder="1" applyAlignment="1">
      <alignment horizontal="left" vertical="center" wrapText="1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4" fontId="64" fillId="0" borderId="10" xfId="0" applyNumberFormat="1" applyFont="1" applyFill="1" applyBorder="1" applyAlignment="1">
      <alignment horizontal="center" wrapText="1" readingOrder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72" fontId="5" fillId="0" borderId="15" xfId="61" applyNumberFormat="1" applyFont="1" applyFill="1" applyBorder="1" applyAlignment="1">
      <alignment vertical="center" wrapText="1"/>
    </xf>
    <xf numFmtId="172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5" fillId="0" borderId="10" xfId="0" applyFont="1" applyBorder="1" applyAlignment="1">
      <alignment wrapText="1"/>
    </xf>
    <xf numFmtId="0" fontId="14" fillId="0" borderId="10" xfId="0" applyFont="1" applyFill="1" applyBorder="1" applyAlignment="1">
      <alignment vertical="center" wrapText="1"/>
    </xf>
    <xf numFmtId="169" fontId="65" fillId="0" borderId="10" xfId="0" applyNumberFormat="1" applyFont="1" applyBorder="1" applyAlignment="1">
      <alignment wrapText="1"/>
    </xf>
    <xf numFmtId="14" fontId="65" fillId="0" borderId="10" xfId="0" applyNumberFormat="1" applyFont="1" applyBorder="1" applyAlignment="1">
      <alignment wrapText="1"/>
    </xf>
    <xf numFmtId="3" fontId="54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66" fillId="0" borderId="10" xfId="0" applyFont="1" applyBorder="1" applyAlignment="1" applyProtection="1">
      <alignment/>
      <protection/>
    </xf>
    <xf numFmtId="172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54" fillId="0" borderId="10" xfId="0" applyFont="1" applyFill="1" applyBorder="1" applyAlignment="1" applyProtection="1">
      <alignment horizontal="left" vertical="center"/>
      <protection/>
    </xf>
    <xf numFmtId="0" fontId="54" fillId="0" borderId="10" xfId="0" applyFont="1" applyFill="1" applyBorder="1" applyAlignment="1" applyProtection="1">
      <alignment horizontal="left" vertical="center" wrapText="1"/>
      <protection/>
    </xf>
    <xf numFmtId="3" fontId="0" fillId="33" borderId="15" xfId="0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4" fillId="0" borderId="10" xfId="0" applyFont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/>
      <protection/>
    </xf>
    <xf numFmtId="0" fontId="50" fillId="35" borderId="10" xfId="43" applyFont="1" applyFill="1" applyBorder="1" applyAlignment="1" applyProtection="1">
      <alignment horizontal="center"/>
      <protection/>
    </xf>
    <xf numFmtId="0" fontId="50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54" fillId="34" borderId="10" xfId="0" applyFont="1" applyFill="1" applyBorder="1" applyAlignment="1" applyProtection="1">
      <alignment horizontal="center" vertical="center" wrapText="1"/>
      <protection/>
    </xf>
    <xf numFmtId="173" fontId="67" fillId="33" borderId="10" xfId="0" applyNumberFormat="1" applyFont="1" applyFill="1" applyBorder="1" applyAlignment="1" applyProtection="1">
      <alignment vertical="center"/>
      <protection locked="0"/>
    </xf>
    <xf numFmtId="169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vertical="center" wrapText="1" readingOrder="1"/>
    </xf>
    <xf numFmtId="3" fontId="64" fillId="0" borderId="10" xfId="0" applyNumberFormat="1" applyFont="1" applyFill="1" applyBorder="1" applyAlignment="1">
      <alignment horizontal="center" vertical="center" wrapText="1" readingOrder="1"/>
    </xf>
    <xf numFmtId="172" fontId="5" fillId="0" borderId="15" xfId="61" applyNumberFormat="1" applyFont="1" applyFill="1" applyBorder="1" applyAlignment="1">
      <alignment horizontal="center" vertical="center" wrapText="1"/>
    </xf>
    <xf numFmtId="171" fontId="5" fillId="0" borderId="10" xfId="6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72" fontId="5" fillId="0" borderId="10" xfId="61" applyNumberFormat="1" applyFont="1" applyFill="1" applyBorder="1" applyAlignment="1">
      <alignment vertical="center" wrapText="1"/>
    </xf>
    <xf numFmtId="14" fontId="68" fillId="0" borderId="10" xfId="0" applyNumberFormat="1" applyFont="1" applyBorder="1" applyAlignment="1">
      <alignment horizontal="center"/>
    </xf>
    <xf numFmtId="14" fontId="68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4" fontId="64" fillId="0" borderId="10" xfId="0" applyNumberFormat="1" applyFont="1" applyFill="1" applyBorder="1" applyAlignment="1">
      <alignment horizontal="center" vertical="center" wrapText="1" readingOrder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2" fontId="3" fillId="0" borderId="14" xfId="61" applyNumberFormat="1" applyFont="1" applyFill="1" applyBorder="1" applyAlignment="1">
      <alignment vertical="center" wrapText="1"/>
    </xf>
    <xf numFmtId="172" fontId="3" fillId="0" borderId="15" xfId="61" applyNumberFormat="1" applyFont="1" applyFill="1" applyBorder="1" applyAlignment="1">
      <alignment vertical="center" wrapText="1"/>
    </xf>
    <xf numFmtId="0" fontId="68" fillId="36" borderId="10" xfId="0" applyFont="1" applyFill="1" applyBorder="1" applyAlignment="1">
      <alignment horizontal="center" vertical="center" wrapText="1"/>
    </xf>
    <xf numFmtId="0" fontId="69" fillId="36" borderId="10" xfId="0" applyFont="1" applyFill="1" applyBorder="1" applyAlignment="1">
      <alignment horizontal="center" vertical="center" wrapText="1"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7" borderId="10" xfId="0" applyNumberFormat="1" applyFill="1" applyBorder="1" applyAlignment="1">
      <alignment horizontal="left"/>
    </xf>
    <xf numFmtId="14" fontId="0" fillId="37" borderId="10" xfId="0" applyNumberFormat="1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14" fontId="54" fillId="33" borderId="10" xfId="0" applyNumberFormat="1" applyFont="1" applyFill="1" applyBorder="1" applyAlignment="1" applyProtection="1">
      <alignment horizontal="center" wrapText="1"/>
      <protection/>
    </xf>
    <xf numFmtId="0" fontId="54" fillId="33" borderId="10" xfId="0" applyFont="1" applyFill="1" applyBorder="1" applyAlignment="1" applyProtection="1">
      <alignment horizontal="center"/>
      <protection/>
    </xf>
    <xf numFmtId="0" fontId="54" fillId="0" borderId="10" xfId="0" applyFont="1" applyBorder="1" applyAlignment="1">
      <alignment/>
    </xf>
    <xf numFmtId="172" fontId="54" fillId="33" borderId="10" xfId="61" applyNumberFormat="1" applyFont="1" applyFill="1" applyBorder="1" applyAlignment="1" applyProtection="1">
      <alignment horizontal="center"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3" fontId="54" fillId="0" borderId="0" xfId="0" applyNumberFormat="1" applyFont="1" applyFill="1" applyBorder="1" applyAlignment="1">
      <alignment horizontal="right" wrapText="1"/>
    </xf>
    <xf numFmtId="14" fontId="0" fillId="33" borderId="10" xfId="0" applyNumberFormat="1" applyFont="1" applyFill="1" applyBorder="1" applyAlignment="1" applyProtection="1">
      <alignment horizontal="center"/>
      <protection/>
    </xf>
    <xf numFmtId="14" fontId="0" fillId="33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4" fontId="0" fillId="33" borderId="10" xfId="0" applyNumberFormat="1" applyFont="1" applyFill="1" applyBorder="1" applyAlignment="1" applyProtection="1">
      <alignment horizontal="center"/>
      <protection/>
    </xf>
    <xf numFmtId="0" fontId="3" fillId="36" borderId="10" xfId="0" applyFont="1" applyFill="1" applyBorder="1" applyAlignment="1">
      <alignment horizontal="left" vertical="center" wrapText="1"/>
    </xf>
    <xf numFmtId="2" fontId="0" fillId="0" borderId="15" xfId="0" applyNumberFormat="1" applyFont="1" applyFill="1" applyBorder="1" applyAlignment="1" applyProtection="1">
      <alignment horizontal="center"/>
      <protection/>
    </xf>
    <xf numFmtId="14" fontId="68" fillId="0" borderId="0" xfId="0" applyNumberFormat="1" applyFont="1" applyAlignment="1">
      <alignment/>
    </xf>
    <xf numFmtId="14" fontId="68" fillId="0" borderId="0" xfId="0" applyNumberFormat="1" applyFont="1" applyFill="1" applyAlignment="1">
      <alignment/>
    </xf>
    <xf numFmtId="0" fontId="68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/>
    </xf>
    <xf numFmtId="14" fontId="68" fillId="0" borderId="0" xfId="0" applyNumberFormat="1" applyFont="1" applyBorder="1" applyAlignment="1">
      <alignment/>
    </xf>
    <xf numFmtId="14" fontId="68" fillId="0" borderId="10" xfId="0" applyNumberFormat="1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4" fontId="68" fillId="0" borderId="10" xfId="0" applyNumberFormat="1" applyFont="1" applyFill="1" applyBorder="1" applyAlignment="1">
      <alignment horizontal="center"/>
    </xf>
    <xf numFmtId="3" fontId="70" fillId="38" borderId="10" xfId="0" applyNumberFormat="1" applyFont="1" applyFill="1" applyBorder="1" applyAlignment="1">
      <alignment horizontal="center"/>
    </xf>
    <xf numFmtId="3" fontId="68" fillId="0" borderId="10" xfId="0" applyNumberFormat="1" applyFont="1" applyFill="1" applyBorder="1" applyAlignment="1">
      <alignment horizontal="center"/>
    </xf>
    <xf numFmtId="4" fontId="68" fillId="0" borderId="10" xfId="0" applyNumberFormat="1" applyFont="1" applyFill="1" applyBorder="1" applyAlignment="1">
      <alignment horizontal="center" vertical="center"/>
    </xf>
    <xf numFmtId="171" fontId="68" fillId="0" borderId="10" xfId="44" applyNumberFormat="1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71" fillId="0" borderId="10" xfId="33" applyNumberFormat="1" applyFont="1" applyFill="1" applyBorder="1" applyAlignment="1">
      <alignment horizontal="center" vertical="top" wrapText="1" readingOrder="1"/>
      <protection/>
    </xf>
    <xf numFmtId="14" fontId="68" fillId="0" borderId="10" xfId="0" applyNumberFormat="1" applyFont="1" applyFill="1" applyBorder="1" applyAlignment="1">
      <alignment horizontal="center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/>
    </xf>
    <xf numFmtId="0" fontId="68" fillId="0" borderId="10" xfId="0" applyFont="1" applyFill="1" applyBorder="1" applyAlignment="1">
      <alignment horizontal="center" wrapText="1"/>
    </xf>
    <xf numFmtId="3" fontId="68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/>
    </xf>
    <xf numFmtId="14" fontId="68" fillId="0" borderId="0" xfId="0" applyNumberFormat="1" applyFont="1" applyAlignment="1">
      <alignment horizontal="center"/>
    </xf>
    <xf numFmtId="0" fontId="72" fillId="0" borderId="0" xfId="0" applyFont="1" applyAlignment="1">
      <alignment vertical="center"/>
    </xf>
    <xf numFmtId="0" fontId="5" fillId="36" borderId="10" xfId="0" applyFont="1" applyFill="1" applyBorder="1" applyAlignment="1">
      <alignment horizontal="center" wrapTex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Alignment="1">
      <alignment horizontal="left" vertical="top" wrapText="1"/>
    </xf>
    <xf numFmtId="14" fontId="17" fillId="0" borderId="19" xfId="0" applyNumberFormat="1" applyFont="1" applyBorder="1" applyAlignment="1">
      <alignment horizontal="center"/>
    </xf>
    <xf numFmtId="0" fontId="73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3" fillId="0" borderId="0" xfId="0" applyFont="1" applyBorder="1" applyAlignment="1">
      <alignment vertical="top"/>
    </xf>
    <xf numFmtId="0" fontId="73" fillId="0" borderId="0" xfId="0" applyFont="1" applyBorder="1" applyAlignment="1">
      <alignment/>
    </xf>
    <xf numFmtId="14" fontId="74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/>
    </xf>
    <xf numFmtId="0" fontId="68" fillId="0" borderId="12" xfId="0" applyFont="1" applyFill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68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4" fillId="0" borderId="14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54" fillId="0" borderId="20" xfId="0" applyFont="1" applyBorder="1" applyAlignment="1" applyProtection="1">
      <alignment horizontal="left" vertical="center" wrapText="1"/>
      <protection/>
    </xf>
    <xf numFmtId="0" fontId="54" fillId="0" borderId="15" xfId="0" applyFont="1" applyBorder="1" applyAlignment="1" applyProtection="1">
      <alignment horizontal="left" vertical="center" wrapText="1"/>
      <protection/>
    </xf>
    <xf numFmtId="0" fontId="66" fillId="0" borderId="21" xfId="0" applyFont="1" applyBorder="1" applyAlignment="1">
      <alignment horizontal="center" wrapText="1"/>
    </xf>
    <xf numFmtId="0" fontId="66" fillId="0" borderId="22" xfId="0" applyFont="1" applyBorder="1" applyAlignment="1">
      <alignment wrapText="1"/>
    </xf>
    <xf numFmtId="0" fontId="66" fillId="0" borderId="16" xfId="0" applyFont="1" applyBorder="1" applyAlignment="1">
      <alignment wrapText="1"/>
    </xf>
    <xf numFmtId="0" fontId="66" fillId="0" borderId="23" xfId="0" applyFont="1" applyBorder="1" applyAlignment="1">
      <alignment wrapText="1"/>
    </xf>
    <xf numFmtId="0" fontId="66" fillId="0" borderId="24" xfId="0" applyFont="1" applyBorder="1" applyAlignment="1">
      <alignment wrapText="1"/>
    </xf>
    <xf numFmtId="0" fontId="66" fillId="0" borderId="25" xfId="0" applyFont="1" applyBorder="1" applyAlignment="1">
      <alignment wrapText="1"/>
    </xf>
    <xf numFmtId="14" fontId="66" fillId="0" borderId="21" xfId="0" applyNumberFormat="1" applyFont="1" applyBorder="1" applyAlignment="1" applyProtection="1">
      <alignment horizontal="left"/>
      <protection/>
    </xf>
    <xf numFmtId="14" fontId="66" fillId="0" borderId="22" xfId="0" applyNumberFormat="1" applyFont="1" applyBorder="1" applyAlignment="1" applyProtection="1">
      <alignment horizontal="left"/>
      <protection/>
    </xf>
    <xf numFmtId="0" fontId="75" fillId="0" borderId="22" xfId="0" applyFont="1" applyBorder="1" applyAlignment="1" applyProtection="1">
      <alignment horizontal="left"/>
      <protection/>
    </xf>
    <xf numFmtId="0" fontId="75" fillId="0" borderId="16" xfId="0" applyFont="1" applyBorder="1" applyAlignment="1" applyProtection="1">
      <alignment horizontal="left"/>
      <protection/>
    </xf>
    <xf numFmtId="0" fontId="54" fillId="34" borderId="14" xfId="0" applyFont="1" applyFill="1" applyBorder="1" applyAlignment="1" applyProtection="1">
      <alignment horizontal="center"/>
      <protection/>
    </xf>
    <xf numFmtId="0" fontId="54" fillId="34" borderId="20" xfId="0" applyFont="1" applyFill="1" applyBorder="1" applyAlignment="1" applyProtection="1">
      <alignment horizontal="center"/>
      <protection/>
    </xf>
    <xf numFmtId="0" fontId="54" fillId="34" borderId="15" xfId="0" applyFont="1" applyFill="1" applyBorder="1" applyAlignment="1" applyProtection="1">
      <alignment horizontal="center"/>
      <protection/>
    </xf>
    <xf numFmtId="0" fontId="54" fillId="34" borderId="10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0" fontId="42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1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54" fillId="0" borderId="14" xfId="0" applyFont="1" applyFill="1" applyBorder="1" applyAlignment="1" applyProtection="1">
      <alignment wrapText="1"/>
      <protection/>
    </xf>
    <xf numFmtId="0" fontId="0" fillId="33" borderId="0" xfId="0" applyFill="1" applyAlignment="1">
      <alignment wrapText="1"/>
    </xf>
    <xf numFmtId="0" fontId="0" fillId="0" borderId="0" xfId="0" applyAlignment="1">
      <alignment/>
    </xf>
    <xf numFmtId="0" fontId="54" fillId="34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54" fillId="34" borderId="14" xfId="0" applyFont="1" applyFill="1" applyBorder="1" applyAlignment="1">
      <alignment horizontal="center"/>
    </xf>
    <xf numFmtId="0" fontId="54" fillId="34" borderId="20" xfId="0" applyFont="1" applyFill="1" applyBorder="1" applyAlignment="1">
      <alignment horizontal="center"/>
    </xf>
    <xf numFmtId="0" fontId="54" fillId="34" borderId="15" xfId="0" applyFont="1" applyFill="1" applyBorder="1" applyAlignment="1">
      <alignment horizontal="center"/>
    </xf>
    <xf numFmtId="0" fontId="54" fillId="0" borderId="14" xfId="0" applyFont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54" fillId="0" borderId="18" xfId="0" applyFont="1" applyFill="1" applyBorder="1" applyAlignment="1" applyProtection="1">
      <alignment horizontal="left" vertical="center" wrapText="1"/>
      <protection/>
    </xf>
    <xf numFmtId="0" fontId="54" fillId="0" borderId="12" xfId="0" applyFont="1" applyFill="1" applyBorder="1" applyAlignment="1" applyProtection="1">
      <alignment horizontal="left" vertical="center" wrapText="1"/>
      <protection/>
    </xf>
    <xf numFmtId="0" fontId="54" fillId="0" borderId="13" xfId="0" applyFont="1" applyFill="1" applyBorder="1" applyAlignment="1" applyProtection="1">
      <alignment horizontal="left" vertical="center" wrapText="1"/>
      <protection/>
    </xf>
    <xf numFmtId="0" fontId="54" fillId="34" borderId="18" xfId="0" applyFont="1" applyFill="1" applyBorder="1" applyAlignment="1" applyProtection="1">
      <alignment horizontal="center" vertical="center" wrapText="1"/>
      <protection/>
    </xf>
    <xf numFmtId="0" fontId="54" fillId="34" borderId="13" xfId="0" applyFont="1" applyFill="1" applyBorder="1" applyAlignment="1" applyProtection="1">
      <alignment horizontal="center" vertical="center" wrapText="1"/>
      <protection/>
    </xf>
    <xf numFmtId="0" fontId="54" fillId="34" borderId="18" xfId="0" applyFont="1" applyFill="1" applyBorder="1" applyAlignment="1" applyProtection="1">
      <alignment horizontal="center" vertical="center"/>
      <protection/>
    </xf>
    <xf numFmtId="0" fontId="54" fillId="34" borderId="13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114300</xdr:rowOff>
    </xdr:from>
    <xdr:to>
      <xdr:col>8</xdr:col>
      <xdr:colOff>1562100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1143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7"/>
  <sheetViews>
    <sheetView zoomScale="70" zoomScaleNormal="70" zoomScalePageLayoutView="0" workbookViewId="0" topLeftCell="B1">
      <selection activeCell="B2" sqref="B2:D2"/>
    </sheetView>
  </sheetViews>
  <sheetFormatPr defaultColWidth="9.140625" defaultRowHeight="15" outlineLevelRow="1"/>
  <cols>
    <col min="2" max="2" width="37.00390625" style="5" customWidth="1"/>
    <col min="3" max="3" width="64.421875" style="5" customWidth="1"/>
    <col min="4" max="4" width="58.28125" style="91" customWidth="1"/>
    <col min="5" max="12" width="23.140625" style="5" customWidth="1"/>
  </cols>
  <sheetData>
    <row r="1" spans="2:4" ht="15">
      <c r="B1"/>
      <c r="C1"/>
      <c r="D1" s="84"/>
    </row>
    <row r="2" spans="2:5" ht="15">
      <c r="B2" s="170" t="s">
        <v>256</v>
      </c>
      <c r="C2" s="170"/>
      <c r="D2" s="170"/>
      <c r="E2" s="120"/>
    </row>
    <row r="3" spans="2:5" ht="15">
      <c r="B3" s="1" t="s">
        <v>4</v>
      </c>
      <c r="C3" s="173" t="s">
        <v>0</v>
      </c>
      <c r="D3" s="173"/>
      <c r="E3" s="120"/>
    </row>
    <row r="4" spans="2:5" ht="15">
      <c r="B4" s="8" t="s">
        <v>29</v>
      </c>
      <c r="C4" s="177" t="s">
        <v>247</v>
      </c>
      <c r="D4" s="177"/>
      <c r="E4" s="120"/>
    </row>
    <row r="5" spans="2:12" ht="52.5" customHeight="1">
      <c r="B5" s="8" t="s">
        <v>5</v>
      </c>
      <c r="C5" s="32" t="s">
        <v>276</v>
      </c>
      <c r="D5" s="83" t="s">
        <v>273</v>
      </c>
      <c r="E5" s="120"/>
      <c r="G5"/>
      <c r="H5"/>
      <c r="I5"/>
      <c r="J5"/>
      <c r="K5"/>
      <c r="L5"/>
    </row>
    <row r="6" spans="2:6" s="10" customFormat="1" ht="15">
      <c r="B6" s="8" t="s">
        <v>170</v>
      </c>
      <c r="C6" s="83" t="s">
        <v>277</v>
      </c>
      <c r="D6" s="101"/>
      <c r="E6" s="121"/>
      <c r="F6" s="9"/>
    </row>
    <row r="7" spans="2:6" s="10" customFormat="1" ht="36" customHeight="1">
      <c r="B7" s="8" t="s">
        <v>182</v>
      </c>
      <c r="C7" s="97">
        <v>0</v>
      </c>
      <c r="D7" s="98"/>
      <c r="E7" s="121"/>
      <c r="F7" s="9"/>
    </row>
    <row r="8" spans="2:6" s="10" customFormat="1" ht="36" customHeight="1">
      <c r="B8" s="118" t="s">
        <v>265</v>
      </c>
      <c r="C8" s="97" t="s">
        <v>266</v>
      </c>
      <c r="D8" s="98"/>
      <c r="E8" s="121"/>
      <c r="F8" s="9"/>
    </row>
    <row r="9" spans="2:12" ht="15">
      <c r="B9" s="8" t="s">
        <v>31</v>
      </c>
      <c r="C9" s="103">
        <v>42517</v>
      </c>
      <c r="D9" s="102"/>
      <c r="E9" s="120"/>
      <c r="G9"/>
      <c r="H9"/>
      <c r="I9"/>
      <c r="J9"/>
      <c r="K9"/>
      <c r="L9"/>
    </row>
    <row r="10" spans="2:12" ht="28.5">
      <c r="B10" s="8" t="s">
        <v>32</v>
      </c>
      <c r="C10" s="99">
        <v>13172184</v>
      </c>
      <c r="D10" s="100"/>
      <c r="E10" s="120"/>
      <c r="G10"/>
      <c r="H10"/>
      <c r="I10"/>
      <c r="J10"/>
      <c r="K10"/>
      <c r="L10"/>
    </row>
    <row r="11" spans="2:12" ht="15">
      <c r="B11" s="158"/>
      <c r="C11" s="158"/>
      <c r="D11" s="158"/>
      <c r="E11" s="120"/>
      <c r="G11"/>
      <c r="H11"/>
      <c r="I11"/>
      <c r="J11"/>
      <c r="K11"/>
      <c r="L11"/>
    </row>
    <row r="12" spans="2:12" ht="15">
      <c r="B12" s="8" t="s">
        <v>33</v>
      </c>
      <c r="C12" s="177" t="s">
        <v>34</v>
      </c>
      <c r="D12" s="177"/>
      <c r="E12" s="120"/>
      <c r="G12"/>
      <c r="H12"/>
      <c r="I12"/>
      <c r="J12"/>
      <c r="K12"/>
      <c r="L12"/>
    </row>
    <row r="13" spans="2:12" ht="28.5">
      <c r="B13" s="45" t="s">
        <v>35</v>
      </c>
      <c r="C13" s="158"/>
      <c r="D13" s="158"/>
      <c r="E13" s="120"/>
      <c r="G13"/>
      <c r="H13"/>
      <c r="I13"/>
      <c r="J13"/>
      <c r="K13"/>
      <c r="L13"/>
    </row>
    <row r="14" spans="2:12" ht="15">
      <c r="B14" s="158" t="s">
        <v>1</v>
      </c>
      <c r="C14" s="158"/>
      <c r="D14" s="158"/>
      <c r="E14" s="120"/>
      <c r="G14"/>
      <c r="H14"/>
      <c r="I14"/>
      <c r="J14"/>
      <c r="K14"/>
      <c r="L14"/>
    </row>
    <row r="15" spans="2:12" ht="15">
      <c r="B15" s="174" t="s">
        <v>17</v>
      </c>
      <c r="C15" s="22" t="s">
        <v>149</v>
      </c>
      <c r="D15" s="122" t="s">
        <v>146</v>
      </c>
      <c r="E15" s="120"/>
      <c r="G15"/>
      <c r="H15"/>
      <c r="I15"/>
      <c r="J15"/>
      <c r="K15"/>
      <c r="L15"/>
    </row>
    <row r="16" spans="2:12" ht="15">
      <c r="B16" s="174"/>
      <c r="C16" s="22" t="s">
        <v>15</v>
      </c>
      <c r="D16" s="122">
        <v>34413030</v>
      </c>
      <c r="E16" s="120"/>
      <c r="G16"/>
      <c r="H16"/>
      <c r="I16"/>
      <c r="J16"/>
      <c r="K16"/>
      <c r="L16"/>
    </row>
    <row r="17" spans="2:12" ht="15">
      <c r="B17" s="174"/>
      <c r="C17" s="22" t="s">
        <v>7</v>
      </c>
      <c r="D17" s="122" t="s">
        <v>257</v>
      </c>
      <c r="E17" s="120"/>
      <c r="G17"/>
      <c r="H17"/>
      <c r="I17"/>
      <c r="J17"/>
      <c r="K17"/>
      <c r="L17"/>
    </row>
    <row r="18" spans="2:12" ht="15">
      <c r="B18" s="174"/>
      <c r="C18" s="22" t="s">
        <v>139</v>
      </c>
      <c r="D18" s="122" t="s">
        <v>272</v>
      </c>
      <c r="E18" s="120"/>
      <c r="G18"/>
      <c r="H18"/>
      <c r="I18"/>
      <c r="J18"/>
      <c r="K18"/>
      <c r="L18"/>
    </row>
    <row r="19" spans="2:12" ht="29.25">
      <c r="B19" s="174"/>
      <c r="C19" s="24" t="s">
        <v>141</v>
      </c>
      <c r="D19" s="122" t="s">
        <v>22</v>
      </c>
      <c r="E19" s="120"/>
      <c r="G19"/>
      <c r="H19"/>
      <c r="I19"/>
      <c r="J19"/>
      <c r="K19"/>
      <c r="L19"/>
    </row>
    <row r="20" spans="2:12" ht="15">
      <c r="B20" s="174"/>
      <c r="C20" s="8" t="s">
        <v>142</v>
      </c>
      <c r="D20" s="123" t="s">
        <v>271</v>
      </c>
      <c r="E20" s="120"/>
      <c r="G20"/>
      <c r="H20"/>
      <c r="I20"/>
      <c r="J20"/>
      <c r="K20"/>
      <c r="L20"/>
    </row>
    <row r="21" spans="2:12" ht="15">
      <c r="B21" s="174"/>
      <c r="C21" s="23" t="s">
        <v>145</v>
      </c>
      <c r="D21" s="122" t="s">
        <v>262</v>
      </c>
      <c r="E21" s="120"/>
      <c r="G21"/>
      <c r="H21"/>
      <c r="I21"/>
      <c r="J21"/>
      <c r="K21"/>
      <c r="L21"/>
    </row>
    <row r="22" spans="2:12" ht="29.25">
      <c r="B22" s="174"/>
      <c r="C22" s="24" t="s">
        <v>183</v>
      </c>
      <c r="D22" s="124" t="s">
        <v>22</v>
      </c>
      <c r="E22" s="120"/>
      <c r="G22"/>
      <c r="H22"/>
      <c r="I22"/>
      <c r="J22"/>
      <c r="K22"/>
      <c r="L22"/>
    </row>
    <row r="23" spans="2:12" ht="15">
      <c r="B23" s="174"/>
      <c r="C23" s="24" t="s">
        <v>143</v>
      </c>
      <c r="D23" s="124" t="s">
        <v>22</v>
      </c>
      <c r="E23" s="120"/>
      <c r="G23"/>
      <c r="H23"/>
      <c r="I23"/>
      <c r="J23"/>
      <c r="K23"/>
      <c r="L23"/>
    </row>
    <row r="24" spans="2:12" ht="15">
      <c r="B24" s="174"/>
      <c r="C24" s="24" t="s">
        <v>144</v>
      </c>
      <c r="D24" s="124" t="s">
        <v>147</v>
      </c>
      <c r="E24" s="125"/>
      <c r="F24" s="6"/>
      <c r="G24" s="2"/>
      <c r="H24"/>
      <c r="I24"/>
      <c r="J24"/>
      <c r="K24"/>
      <c r="L24"/>
    </row>
    <row r="25" spans="2:12" ht="15">
      <c r="B25" s="174" t="s">
        <v>2</v>
      </c>
      <c r="C25" s="174"/>
      <c r="D25" s="174"/>
      <c r="E25" s="125"/>
      <c r="F25" s="6"/>
      <c r="G25" s="2"/>
      <c r="H25"/>
      <c r="I25"/>
      <c r="J25"/>
      <c r="K25"/>
      <c r="L25"/>
    </row>
    <row r="26" spans="2:12" ht="15">
      <c r="B26" s="174" t="s">
        <v>19</v>
      </c>
      <c r="C26" s="8" t="s">
        <v>36</v>
      </c>
      <c r="D26" s="124" t="s">
        <v>258</v>
      </c>
      <c r="E26" s="120"/>
      <c r="G26"/>
      <c r="H26"/>
      <c r="I26"/>
      <c r="J26"/>
      <c r="K26"/>
      <c r="L26"/>
    </row>
    <row r="27" spans="2:12" ht="15">
      <c r="B27" s="174"/>
      <c r="C27" s="8" t="s">
        <v>37</v>
      </c>
      <c r="D27" s="123" t="s">
        <v>148</v>
      </c>
      <c r="E27" s="120"/>
      <c r="G27"/>
      <c r="H27"/>
      <c r="I27"/>
      <c r="J27"/>
      <c r="K27"/>
      <c r="L27"/>
    </row>
    <row r="28" spans="2:12" ht="15">
      <c r="B28" s="174"/>
      <c r="C28" s="8" t="s">
        <v>38</v>
      </c>
      <c r="D28" s="126">
        <v>41526</v>
      </c>
      <c r="E28" s="120"/>
      <c r="G28"/>
      <c r="H28"/>
      <c r="I28"/>
      <c r="J28"/>
      <c r="K28"/>
      <c r="L28"/>
    </row>
    <row r="29" spans="2:12" ht="15">
      <c r="B29" s="174"/>
      <c r="C29" s="8" t="s">
        <v>39</v>
      </c>
      <c r="D29" s="126">
        <v>43350</v>
      </c>
      <c r="E29" s="120"/>
      <c r="G29"/>
      <c r="H29"/>
      <c r="I29"/>
      <c r="J29"/>
      <c r="K29"/>
      <c r="L29"/>
    </row>
    <row r="30" spans="2:12" ht="15">
      <c r="B30" s="174"/>
      <c r="C30" s="8" t="s">
        <v>40</v>
      </c>
      <c r="D30" s="127">
        <v>980</v>
      </c>
      <c r="E30" s="120"/>
      <c r="G30"/>
      <c r="H30"/>
      <c r="I30"/>
      <c r="J30"/>
      <c r="K30"/>
      <c r="L30"/>
    </row>
    <row r="31" spans="2:12" ht="15">
      <c r="B31" s="174"/>
      <c r="C31" s="8" t="s">
        <v>41</v>
      </c>
      <c r="D31" s="128">
        <v>0.5</v>
      </c>
      <c r="E31" s="120"/>
      <c r="G31"/>
      <c r="H31"/>
      <c r="I31"/>
      <c r="J31"/>
      <c r="K31"/>
      <c r="L31"/>
    </row>
    <row r="32" spans="2:12" ht="15">
      <c r="B32" s="174"/>
      <c r="C32" s="175" t="s">
        <v>42</v>
      </c>
      <c r="D32" s="176"/>
      <c r="E32" s="120"/>
      <c r="G32"/>
      <c r="H32"/>
      <c r="I32"/>
      <c r="J32"/>
      <c r="K32"/>
      <c r="L32"/>
    </row>
    <row r="33" spans="2:6" s="10" customFormat="1" ht="30">
      <c r="B33" s="174"/>
      <c r="C33" s="25" t="s">
        <v>186</v>
      </c>
      <c r="D33" s="129">
        <f>D34+D36</f>
        <v>91050410.96</v>
      </c>
      <c r="E33" s="121"/>
      <c r="F33" s="9"/>
    </row>
    <row r="34" spans="2:6" s="10" customFormat="1" ht="30">
      <c r="B34" s="174"/>
      <c r="C34" s="26" t="s">
        <v>185</v>
      </c>
      <c r="D34" s="130">
        <v>90000000</v>
      </c>
      <c r="E34" s="121"/>
      <c r="F34" s="9"/>
    </row>
    <row r="35" spans="2:6" s="10" customFormat="1" ht="30">
      <c r="B35" s="174"/>
      <c r="C35" s="26" t="s">
        <v>187</v>
      </c>
      <c r="D35" s="130">
        <v>0</v>
      </c>
      <c r="E35" s="121"/>
      <c r="F35" s="9"/>
    </row>
    <row r="36" spans="2:12" ht="45">
      <c r="B36" s="174"/>
      <c r="C36" s="26" t="s">
        <v>188</v>
      </c>
      <c r="D36" s="131">
        <v>1050410.96</v>
      </c>
      <c r="E36" s="120"/>
      <c r="G36"/>
      <c r="H36"/>
      <c r="I36"/>
      <c r="J36"/>
      <c r="K36"/>
      <c r="L36"/>
    </row>
    <row r="37" spans="2:12" ht="15">
      <c r="B37" s="174"/>
      <c r="C37" s="26" t="s">
        <v>43</v>
      </c>
      <c r="D37" s="130">
        <v>0</v>
      </c>
      <c r="E37" s="120"/>
      <c r="G37"/>
      <c r="H37"/>
      <c r="I37"/>
      <c r="J37"/>
      <c r="K37"/>
      <c r="L37"/>
    </row>
    <row r="38" spans="2:12" ht="15">
      <c r="B38" s="174"/>
      <c r="C38" s="26" t="s">
        <v>184</v>
      </c>
      <c r="D38" s="130">
        <v>0</v>
      </c>
      <c r="E38" s="120"/>
      <c r="G38"/>
      <c r="H38"/>
      <c r="I38"/>
      <c r="J38"/>
      <c r="K38"/>
      <c r="L38"/>
    </row>
    <row r="39" spans="2:12" ht="28.5">
      <c r="B39" s="174"/>
      <c r="C39" s="8" t="s">
        <v>171</v>
      </c>
      <c r="D39" s="124">
        <v>812</v>
      </c>
      <c r="E39" s="120"/>
      <c r="G39"/>
      <c r="H39"/>
      <c r="I39"/>
      <c r="J39"/>
      <c r="K39"/>
      <c r="L39"/>
    </row>
    <row r="40" spans="2:12" ht="15">
      <c r="B40" s="174"/>
      <c r="C40" s="8" t="s">
        <v>44</v>
      </c>
      <c r="D40" s="126">
        <v>42257</v>
      </c>
      <c r="E40" s="120"/>
      <c r="G40"/>
      <c r="H40"/>
      <c r="I40"/>
      <c r="J40"/>
      <c r="K40"/>
      <c r="L40"/>
    </row>
    <row r="41" spans="2:12" ht="15">
      <c r="B41" s="174"/>
      <c r="C41" s="8" t="s">
        <v>191</v>
      </c>
      <c r="D41" s="131">
        <v>38219.18</v>
      </c>
      <c r="E41" s="120"/>
      <c r="G41"/>
      <c r="H41"/>
      <c r="I41"/>
      <c r="J41"/>
      <c r="K41"/>
      <c r="L41"/>
    </row>
    <row r="42" spans="2:6" s="10" customFormat="1" ht="28.5">
      <c r="B42" s="174"/>
      <c r="C42" s="8" t="s">
        <v>189</v>
      </c>
      <c r="D42" s="124" t="s">
        <v>8</v>
      </c>
      <c r="E42" s="121"/>
      <c r="F42" s="9"/>
    </row>
    <row r="43" spans="2:12" ht="28.5">
      <c r="B43" s="174"/>
      <c r="C43" s="8" t="s">
        <v>190</v>
      </c>
      <c r="D43" s="124" t="s">
        <v>22</v>
      </c>
      <c r="E43" s="120"/>
      <c r="G43"/>
      <c r="H43"/>
      <c r="I43"/>
      <c r="J43"/>
      <c r="K43"/>
      <c r="L43"/>
    </row>
    <row r="44" spans="2:12" ht="15">
      <c r="B44" s="174" t="s">
        <v>3</v>
      </c>
      <c r="C44" s="174"/>
      <c r="D44" s="174"/>
      <c r="E44" s="120"/>
      <c r="G44"/>
      <c r="H44"/>
      <c r="I44"/>
      <c r="J44"/>
      <c r="K44"/>
      <c r="L44"/>
    </row>
    <row r="45" spans="2:12" ht="15">
      <c r="B45" s="158" t="s">
        <v>6</v>
      </c>
      <c r="C45" s="8" t="s">
        <v>140</v>
      </c>
      <c r="D45" s="132" t="s">
        <v>21</v>
      </c>
      <c r="E45" s="133"/>
      <c r="F45"/>
      <c r="G45"/>
      <c r="H45"/>
      <c r="I45"/>
      <c r="J45"/>
      <c r="K45"/>
      <c r="L45"/>
    </row>
    <row r="46" spans="2:12" ht="29.25">
      <c r="B46" s="158"/>
      <c r="C46" s="23" t="s">
        <v>45</v>
      </c>
      <c r="D46" s="132">
        <v>0</v>
      </c>
      <c r="E46" s="120"/>
      <c r="G46"/>
      <c r="H46"/>
      <c r="I46"/>
      <c r="J46"/>
      <c r="K46"/>
      <c r="L46"/>
    </row>
    <row r="47" spans="2:12" ht="29.25">
      <c r="B47" s="158"/>
      <c r="C47" s="23" t="s">
        <v>172</v>
      </c>
      <c r="D47" s="132"/>
      <c r="E47" s="125"/>
      <c r="F47" s="6"/>
      <c r="G47" s="2"/>
      <c r="H47"/>
      <c r="I47"/>
      <c r="J47"/>
      <c r="K47"/>
      <c r="L47"/>
    </row>
    <row r="48" spans="2:12" ht="43.5">
      <c r="B48" s="158"/>
      <c r="C48" s="24" t="s">
        <v>46</v>
      </c>
      <c r="D48" s="122">
        <v>0</v>
      </c>
      <c r="E48" s="125"/>
      <c r="F48" s="6"/>
      <c r="G48" s="2"/>
      <c r="H48"/>
      <c r="I48"/>
      <c r="J48"/>
      <c r="K48"/>
      <c r="L48"/>
    </row>
    <row r="49" spans="2:13" ht="15">
      <c r="B49" s="158" t="s">
        <v>8</v>
      </c>
      <c r="C49" s="158"/>
      <c r="D49" s="158"/>
      <c r="E49" s="125"/>
      <c r="F49" s="6"/>
      <c r="G49" s="6"/>
      <c r="H49" s="6"/>
      <c r="I49" s="6"/>
      <c r="J49" s="6"/>
      <c r="K49" s="6"/>
      <c r="L49" s="6"/>
      <c r="M49" s="2"/>
    </row>
    <row r="50" spans="2:13" ht="15">
      <c r="B50" s="158" t="s">
        <v>47</v>
      </c>
      <c r="C50" s="8" t="s">
        <v>160</v>
      </c>
      <c r="D50" s="124" t="s">
        <v>22</v>
      </c>
      <c r="E50" s="125"/>
      <c r="F50" s="6"/>
      <c r="G50" s="6"/>
      <c r="H50" s="6"/>
      <c r="I50" s="6"/>
      <c r="J50" s="6"/>
      <c r="K50" s="6"/>
      <c r="L50" s="6"/>
      <c r="M50" s="2"/>
    </row>
    <row r="51" spans="2:13" ht="15">
      <c r="B51" s="158"/>
      <c r="C51" s="8" t="s">
        <v>48</v>
      </c>
      <c r="D51" s="126">
        <v>42613</v>
      </c>
      <c r="E51" s="125"/>
      <c r="F51" s="6"/>
      <c r="G51" s="6"/>
      <c r="H51" s="6"/>
      <c r="I51" s="6"/>
      <c r="J51" s="6"/>
      <c r="K51" s="6"/>
      <c r="L51" s="6"/>
      <c r="M51" s="2"/>
    </row>
    <row r="52" spans="2:5" ht="15">
      <c r="B52" s="158"/>
      <c r="C52" s="8" t="s">
        <v>179</v>
      </c>
      <c r="D52" s="126" t="s">
        <v>22</v>
      </c>
      <c r="E52" s="120"/>
    </row>
    <row r="53" spans="2:5" ht="15">
      <c r="B53" s="158"/>
      <c r="C53" s="8" t="s">
        <v>178</v>
      </c>
      <c r="D53" s="134"/>
      <c r="E53" s="120"/>
    </row>
    <row r="54" spans="2:5" ht="15">
      <c r="B54" s="158"/>
      <c r="C54" s="8" t="s">
        <v>180</v>
      </c>
      <c r="D54" s="134"/>
      <c r="E54" s="120"/>
    </row>
    <row r="55" spans="2:5" ht="15">
      <c r="B55" s="158"/>
      <c r="C55" s="8" t="s">
        <v>9</v>
      </c>
      <c r="D55" s="134"/>
      <c r="E55" s="120"/>
    </row>
    <row r="56" spans="2:5" ht="15">
      <c r="B56" s="158"/>
      <c r="C56" s="8" t="s">
        <v>161</v>
      </c>
      <c r="D56" s="124" t="s">
        <v>22</v>
      </c>
      <c r="E56" s="120"/>
    </row>
    <row r="57" spans="2:5" ht="15">
      <c r="B57" s="158"/>
      <c r="C57" s="162" t="s">
        <v>11</v>
      </c>
      <c r="D57" s="162"/>
      <c r="E57" s="120"/>
    </row>
    <row r="58" spans="2:5" ht="15">
      <c r="B58" s="158"/>
      <c r="C58" s="27" t="s">
        <v>49</v>
      </c>
      <c r="D58" s="124" t="s">
        <v>30</v>
      </c>
      <c r="E58" s="120"/>
    </row>
    <row r="59" spans="2:5" ht="15">
      <c r="B59" s="158"/>
      <c r="C59" s="27" t="s">
        <v>50</v>
      </c>
      <c r="D59" s="124" t="s">
        <v>30</v>
      </c>
      <c r="E59" s="120"/>
    </row>
    <row r="60" spans="2:5" ht="15">
      <c r="B60" s="158"/>
      <c r="C60" s="27" t="s">
        <v>51</v>
      </c>
      <c r="D60" s="124" t="s">
        <v>30</v>
      </c>
      <c r="E60" s="120"/>
    </row>
    <row r="61" spans="2:5" ht="15">
      <c r="B61" s="158"/>
      <c r="C61" s="162" t="s">
        <v>52</v>
      </c>
      <c r="D61" s="162"/>
      <c r="E61" s="120"/>
    </row>
    <row r="62" spans="2:5" ht="15">
      <c r="B62" s="158"/>
      <c r="C62" s="28" t="s">
        <v>53</v>
      </c>
      <c r="D62" s="135" t="s">
        <v>30</v>
      </c>
      <c r="E62" s="120"/>
    </row>
    <row r="63" spans="2:5" ht="15">
      <c r="B63" s="158"/>
      <c r="C63" s="29" t="s">
        <v>54</v>
      </c>
      <c r="D63" s="124" t="s">
        <v>30</v>
      </c>
      <c r="E63" s="120"/>
    </row>
    <row r="64" spans="2:5" ht="15">
      <c r="B64" s="158"/>
      <c r="C64" s="29" t="s">
        <v>55</v>
      </c>
      <c r="D64" s="124" t="s">
        <v>30</v>
      </c>
      <c r="E64" s="120"/>
    </row>
    <row r="65" spans="2:5" ht="15">
      <c r="B65" s="158"/>
      <c r="C65" s="29" t="s">
        <v>56</v>
      </c>
      <c r="D65" s="135" t="s">
        <v>30</v>
      </c>
      <c r="E65" s="120"/>
    </row>
    <row r="66" spans="2:5" ht="15">
      <c r="B66" s="36"/>
      <c r="C66" s="30" t="s">
        <v>57</v>
      </c>
      <c r="D66" s="135" t="s">
        <v>30</v>
      </c>
      <c r="E66" s="120"/>
    </row>
    <row r="67" spans="2:5" ht="15">
      <c r="B67" s="158" t="s">
        <v>10</v>
      </c>
      <c r="C67" s="158"/>
      <c r="D67" s="158"/>
      <c r="E67" s="120"/>
    </row>
    <row r="68" spans="2:5" ht="15">
      <c r="B68" s="158" t="s">
        <v>12</v>
      </c>
      <c r="C68" s="162" t="s">
        <v>58</v>
      </c>
      <c r="D68" s="162"/>
      <c r="E68" s="120"/>
    </row>
    <row r="69" spans="2:5" ht="15">
      <c r="B69" s="158"/>
      <c r="C69" s="27" t="s">
        <v>59</v>
      </c>
      <c r="D69" s="122">
        <v>5</v>
      </c>
      <c r="E69" s="120"/>
    </row>
    <row r="70" spans="2:12" ht="15">
      <c r="B70" s="158"/>
      <c r="C70" s="27" t="s">
        <v>60</v>
      </c>
      <c r="D70" s="135">
        <v>42217</v>
      </c>
      <c r="E70" s="120"/>
      <c r="K70"/>
      <c r="L70"/>
    </row>
    <row r="71" spans="2:12" ht="15">
      <c r="B71" s="158"/>
      <c r="C71" s="8" t="s">
        <v>61</v>
      </c>
      <c r="D71" s="122"/>
      <c r="E71" s="120"/>
      <c r="H71"/>
      <c r="I71"/>
      <c r="J71"/>
      <c r="K71"/>
      <c r="L71"/>
    </row>
    <row r="72" spans="2:12" ht="15">
      <c r="B72" s="170" t="s">
        <v>13</v>
      </c>
      <c r="C72" s="172"/>
      <c r="D72" s="172"/>
      <c r="E72" s="120"/>
      <c r="H72"/>
      <c r="I72"/>
      <c r="J72"/>
      <c r="K72"/>
      <c r="L72"/>
    </row>
    <row r="73" spans="2:12" ht="15">
      <c r="B73" s="158" t="s">
        <v>14</v>
      </c>
      <c r="C73" s="166" t="s">
        <v>62</v>
      </c>
      <c r="D73" s="167"/>
      <c r="E73" s="120"/>
      <c r="H73"/>
      <c r="I73"/>
      <c r="J73"/>
      <c r="K73"/>
      <c r="L73"/>
    </row>
    <row r="74" spans="2:7" s="10" customFormat="1" ht="15">
      <c r="B74" s="158"/>
      <c r="C74" s="12" t="s">
        <v>63</v>
      </c>
      <c r="D74" s="20" t="s">
        <v>263</v>
      </c>
      <c r="E74" s="20" t="s">
        <v>263</v>
      </c>
      <c r="F74" s="9"/>
      <c r="G74" s="9"/>
    </row>
    <row r="75" spans="2:12" ht="15">
      <c r="B75" s="158"/>
      <c r="C75" s="11" t="s">
        <v>64</v>
      </c>
      <c r="D75" s="85">
        <v>62000000</v>
      </c>
      <c r="E75" s="37">
        <v>28000000</v>
      </c>
      <c r="H75"/>
      <c r="I75"/>
      <c r="J75"/>
      <c r="K75"/>
      <c r="L75"/>
    </row>
    <row r="76" spans="2:12" ht="15">
      <c r="B76" s="158"/>
      <c r="C76" s="11" t="s">
        <v>65</v>
      </c>
      <c r="D76" s="126" t="s">
        <v>248</v>
      </c>
      <c r="E76" s="126" t="s">
        <v>248</v>
      </c>
      <c r="H76"/>
      <c r="I76"/>
      <c r="J76"/>
      <c r="K76"/>
      <c r="L76"/>
    </row>
    <row r="77" spans="2:12" ht="15">
      <c r="B77" s="158"/>
      <c r="C77" s="11" t="s">
        <v>66</v>
      </c>
      <c r="D77" s="37" t="s">
        <v>249</v>
      </c>
      <c r="E77" s="37" t="s">
        <v>249</v>
      </c>
      <c r="H77"/>
      <c r="I77"/>
      <c r="J77"/>
      <c r="K77"/>
      <c r="L77"/>
    </row>
    <row r="78" spans="2:12" ht="15">
      <c r="B78" s="158"/>
      <c r="C78" s="11" t="s">
        <v>246</v>
      </c>
      <c r="D78" s="37">
        <v>62000000</v>
      </c>
      <c r="E78" s="37">
        <v>28000000</v>
      </c>
      <c r="H78"/>
      <c r="I78"/>
      <c r="J78"/>
      <c r="K78"/>
      <c r="L78"/>
    </row>
    <row r="79" spans="2:12" ht="30">
      <c r="B79" s="158"/>
      <c r="C79" s="11" t="s">
        <v>242</v>
      </c>
      <c r="D79" s="146" t="s">
        <v>250</v>
      </c>
      <c r="E79" s="146" t="s">
        <v>250</v>
      </c>
      <c r="G79"/>
      <c r="H79"/>
      <c r="I79"/>
      <c r="J79"/>
      <c r="K79"/>
      <c r="L79"/>
    </row>
    <row r="80" spans="2:12" ht="15">
      <c r="B80" s="158"/>
      <c r="C80" s="31" t="s">
        <v>243</v>
      </c>
      <c r="D80" s="83" t="s">
        <v>251</v>
      </c>
      <c r="E80" s="83" t="s">
        <v>251</v>
      </c>
      <c r="H80"/>
      <c r="I80"/>
      <c r="J80"/>
      <c r="K80"/>
      <c r="L80"/>
    </row>
    <row r="81" spans="2:12" ht="45">
      <c r="B81" s="158"/>
      <c r="C81" s="31" t="s">
        <v>244</v>
      </c>
      <c r="D81" s="124" t="s">
        <v>21</v>
      </c>
      <c r="E81" s="124" t="s">
        <v>21</v>
      </c>
      <c r="H81"/>
      <c r="I81"/>
      <c r="J81"/>
      <c r="K81"/>
      <c r="L81"/>
    </row>
    <row r="82" spans="2:12" ht="60">
      <c r="B82" s="158"/>
      <c r="C82" s="31" t="s">
        <v>245</v>
      </c>
      <c r="D82" s="136" t="s">
        <v>259</v>
      </c>
      <c r="E82" s="136" t="s">
        <v>259</v>
      </c>
      <c r="H82"/>
      <c r="I82"/>
      <c r="J82"/>
      <c r="K82"/>
      <c r="L82"/>
    </row>
    <row r="83" spans="2:12" ht="15">
      <c r="B83" s="158"/>
      <c r="C83" s="168"/>
      <c r="D83" s="168"/>
      <c r="E83" s="94"/>
      <c r="H83"/>
      <c r="I83"/>
      <c r="J83"/>
      <c r="K83"/>
      <c r="L83"/>
    </row>
    <row r="84" spans="2:12" ht="15">
      <c r="B84" s="158"/>
      <c r="C84" s="169" t="s">
        <v>70</v>
      </c>
      <c r="D84" s="169"/>
      <c r="E84" s="94"/>
      <c r="H84"/>
      <c r="I84"/>
      <c r="J84"/>
      <c r="K84"/>
      <c r="L84"/>
    </row>
    <row r="85" spans="2:12" ht="15">
      <c r="B85" s="158"/>
      <c r="C85" s="38" t="s">
        <v>71</v>
      </c>
      <c r="D85" s="88">
        <f>D86</f>
        <v>0</v>
      </c>
      <c r="E85" s="92">
        <f>E86</f>
        <v>0</v>
      </c>
      <c r="H85"/>
      <c r="I85"/>
      <c r="J85"/>
      <c r="K85"/>
      <c r="L85"/>
    </row>
    <row r="86" spans="2:12" ht="15" hidden="1" outlineLevel="1">
      <c r="B86" s="158"/>
      <c r="C86" s="35" t="s">
        <v>150</v>
      </c>
      <c r="D86" s="89"/>
      <c r="E86" s="94"/>
      <c r="H86"/>
      <c r="I86"/>
      <c r="J86"/>
      <c r="K86"/>
      <c r="L86"/>
    </row>
    <row r="87" spans="2:12" ht="15" hidden="1" outlineLevel="1">
      <c r="B87" s="158"/>
      <c r="C87" s="35" t="s">
        <v>151</v>
      </c>
      <c r="D87" s="90"/>
      <c r="E87" s="94"/>
      <c r="H87"/>
      <c r="I87"/>
      <c r="J87"/>
      <c r="K87"/>
      <c r="L87"/>
    </row>
    <row r="88" spans="2:12" ht="60" hidden="1" outlineLevel="1">
      <c r="B88" s="158"/>
      <c r="C88" s="31" t="s">
        <v>72</v>
      </c>
      <c r="D88" s="122"/>
      <c r="E88" s="94"/>
      <c r="H88"/>
      <c r="I88"/>
      <c r="J88"/>
      <c r="K88"/>
      <c r="L88"/>
    </row>
    <row r="89" spans="2:12" ht="15" hidden="1" outlineLevel="1">
      <c r="B89" s="158"/>
      <c r="C89" s="31" t="s">
        <v>73</v>
      </c>
      <c r="D89" s="122"/>
      <c r="E89" s="94"/>
      <c r="H89"/>
      <c r="I89"/>
      <c r="J89"/>
      <c r="K89"/>
      <c r="L89"/>
    </row>
    <row r="90" spans="2:12" ht="15" hidden="1" outlineLevel="1">
      <c r="B90" s="158"/>
      <c r="C90" s="32" t="s">
        <v>74</v>
      </c>
      <c r="D90" s="122"/>
      <c r="E90" s="94"/>
      <c r="H90"/>
      <c r="I90"/>
      <c r="J90"/>
      <c r="K90"/>
      <c r="L90"/>
    </row>
    <row r="91" spans="2:12" ht="15" hidden="1" outlineLevel="1">
      <c r="B91" s="158"/>
      <c r="C91" s="32" t="s">
        <v>75</v>
      </c>
      <c r="D91" s="122"/>
      <c r="E91" s="94"/>
      <c r="H91"/>
      <c r="I91"/>
      <c r="J91"/>
      <c r="K91"/>
      <c r="L91"/>
    </row>
    <row r="92" spans="2:12" ht="15" hidden="1" outlineLevel="1">
      <c r="B92" s="158"/>
      <c r="C92" s="32" t="s">
        <v>177</v>
      </c>
      <c r="D92" s="122"/>
      <c r="E92" s="94"/>
      <c r="H92" s="7"/>
      <c r="I92"/>
      <c r="J92"/>
      <c r="K92"/>
      <c r="L92"/>
    </row>
    <row r="93" spans="2:12" ht="15" hidden="1" outlineLevel="1">
      <c r="B93" s="158"/>
      <c r="C93" s="32" t="s">
        <v>76</v>
      </c>
      <c r="D93" s="122"/>
      <c r="E93" s="94"/>
      <c r="H93"/>
      <c r="I93"/>
      <c r="J93"/>
      <c r="K93"/>
      <c r="L93"/>
    </row>
    <row r="94" spans="2:12" ht="15" hidden="1" outlineLevel="1">
      <c r="B94" s="158"/>
      <c r="C94" s="31" t="s">
        <v>152</v>
      </c>
      <c r="D94" s="122"/>
      <c r="E94" s="94"/>
      <c r="H94"/>
      <c r="I94"/>
      <c r="J94"/>
      <c r="K94"/>
      <c r="L94"/>
    </row>
    <row r="95" spans="2:12" ht="15" collapsed="1">
      <c r="B95" s="158"/>
      <c r="C95" s="31"/>
      <c r="D95" s="122"/>
      <c r="E95" s="94"/>
      <c r="H95"/>
      <c r="I95"/>
      <c r="J95"/>
      <c r="K95"/>
      <c r="L95"/>
    </row>
    <row r="96" spans="2:12" ht="15">
      <c r="B96" s="158"/>
      <c r="C96" s="38" t="s">
        <v>78</v>
      </c>
      <c r="D96" s="88">
        <f>D97</f>
        <v>0</v>
      </c>
      <c r="E96" s="92">
        <f>E97</f>
        <v>0</v>
      </c>
      <c r="H96"/>
      <c r="I96"/>
      <c r="J96"/>
      <c r="K96"/>
      <c r="L96"/>
    </row>
    <row r="97" spans="2:12" ht="15" hidden="1" outlineLevel="1">
      <c r="B97" s="158"/>
      <c r="C97" s="35" t="s">
        <v>150</v>
      </c>
      <c r="D97" s="89"/>
      <c r="E97" s="94"/>
      <c r="H97"/>
      <c r="I97"/>
      <c r="J97"/>
      <c r="K97"/>
      <c r="L97"/>
    </row>
    <row r="98" spans="2:12" ht="15" hidden="1" outlineLevel="1">
      <c r="B98" s="158"/>
      <c r="C98" s="35" t="s">
        <v>151</v>
      </c>
      <c r="D98" s="90"/>
      <c r="E98" s="94"/>
      <c r="H98"/>
      <c r="I98"/>
      <c r="J98"/>
      <c r="K98"/>
      <c r="L98"/>
    </row>
    <row r="99" spans="2:7" s="10" customFormat="1" ht="15" hidden="1" outlineLevel="1">
      <c r="B99" s="158"/>
      <c r="C99" s="35" t="s">
        <v>79</v>
      </c>
      <c r="D99" s="122"/>
      <c r="E99" s="94"/>
      <c r="F99" s="5"/>
      <c r="G99" s="5"/>
    </row>
    <row r="100" spans="2:12" ht="27" hidden="1" outlineLevel="1">
      <c r="B100" s="158"/>
      <c r="C100" s="35" t="s">
        <v>80</v>
      </c>
      <c r="D100" s="122"/>
      <c r="E100" s="94"/>
      <c r="H100"/>
      <c r="I100"/>
      <c r="J100"/>
      <c r="K100"/>
      <c r="L100"/>
    </row>
    <row r="101" spans="2:12" ht="15" hidden="1" outlineLevel="1">
      <c r="B101" s="158"/>
      <c r="C101" s="35" t="s">
        <v>81</v>
      </c>
      <c r="D101" s="122"/>
      <c r="E101" s="94"/>
      <c r="H101"/>
      <c r="I101"/>
      <c r="J101"/>
      <c r="K101"/>
      <c r="L101"/>
    </row>
    <row r="102" spans="2:12" ht="15" hidden="1" outlineLevel="1">
      <c r="B102" s="158"/>
      <c r="C102" s="35" t="s">
        <v>82</v>
      </c>
      <c r="D102" s="122"/>
      <c r="E102" s="94"/>
      <c r="H102"/>
      <c r="I102"/>
      <c r="J102"/>
      <c r="K102"/>
      <c r="L102"/>
    </row>
    <row r="103" spans="2:12" ht="87" hidden="1" outlineLevel="1">
      <c r="B103" s="158"/>
      <c r="C103" s="31" t="s">
        <v>83</v>
      </c>
      <c r="D103" s="122"/>
      <c r="E103" s="94"/>
      <c r="H103"/>
      <c r="I103"/>
      <c r="J103"/>
      <c r="K103"/>
      <c r="L103"/>
    </row>
    <row r="104" spans="2:12" ht="15" hidden="1" outlineLevel="1">
      <c r="B104" s="158"/>
      <c r="C104" s="31" t="s">
        <v>84</v>
      </c>
      <c r="D104" s="122"/>
      <c r="E104" s="94"/>
      <c r="H104"/>
      <c r="I104"/>
      <c r="J104"/>
      <c r="K104"/>
      <c r="L104"/>
    </row>
    <row r="105" spans="2:12" ht="15" hidden="1" outlineLevel="1">
      <c r="B105" s="158"/>
      <c r="C105" s="31" t="s">
        <v>85</v>
      </c>
      <c r="D105" s="122"/>
      <c r="E105" s="94"/>
      <c r="H105"/>
      <c r="I105"/>
      <c r="J105"/>
      <c r="K105"/>
      <c r="L105"/>
    </row>
    <row r="106" spans="2:12" ht="15" hidden="1" outlineLevel="1">
      <c r="B106" s="158"/>
      <c r="C106" s="31" t="s">
        <v>86</v>
      </c>
      <c r="D106" s="122"/>
      <c r="E106" s="94"/>
      <c r="H106"/>
      <c r="I106"/>
      <c r="J106"/>
      <c r="K106"/>
      <c r="L106"/>
    </row>
    <row r="107" spans="2:12" ht="15" hidden="1" outlineLevel="1">
      <c r="B107" s="158"/>
      <c r="C107" s="31" t="s">
        <v>152</v>
      </c>
      <c r="D107" s="122"/>
      <c r="E107" s="94"/>
      <c r="H107"/>
      <c r="I107"/>
      <c r="J107"/>
      <c r="K107"/>
      <c r="L107"/>
    </row>
    <row r="108" spans="2:12" ht="15" collapsed="1">
      <c r="B108" s="158"/>
      <c r="C108" s="31"/>
      <c r="D108" s="122"/>
      <c r="E108" s="94"/>
      <c r="H108"/>
      <c r="I108"/>
      <c r="J108"/>
      <c r="K108"/>
      <c r="L108"/>
    </row>
    <row r="109" spans="2:12" ht="15">
      <c r="B109" s="158"/>
      <c r="C109" s="38" t="s">
        <v>87</v>
      </c>
      <c r="D109" s="88">
        <f>D110</f>
        <v>0</v>
      </c>
      <c r="E109" s="92">
        <f>E110</f>
        <v>0</v>
      </c>
      <c r="H109"/>
      <c r="I109"/>
      <c r="J109"/>
      <c r="K109"/>
      <c r="L109"/>
    </row>
    <row r="110" spans="2:12" ht="15" hidden="1" outlineLevel="1">
      <c r="B110" s="158"/>
      <c r="C110" s="35" t="s">
        <v>150</v>
      </c>
      <c r="D110" s="89"/>
      <c r="E110" s="94"/>
      <c r="H110"/>
      <c r="I110"/>
      <c r="J110"/>
      <c r="K110"/>
      <c r="L110"/>
    </row>
    <row r="111" spans="2:12" ht="15" hidden="1" outlineLevel="1">
      <c r="B111" s="158"/>
      <c r="C111" s="35" t="s">
        <v>151</v>
      </c>
      <c r="D111" s="90"/>
      <c r="E111" s="94"/>
      <c r="H111"/>
      <c r="I111"/>
      <c r="J111"/>
      <c r="K111"/>
      <c r="L111"/>
    </row>
    <row r="112" spans="2:12" ht="27" hidden="1" outlineLevel="1">
      <c r="B112" s="158"/>
      <c r="C112" s="35" t="s">
        <v>88</v>
      </c>
      <c r="D112" s="122"/>
      <c r="E112" s="94"/>
      <c r="H112"/>
      <c r="I112"/>
      <c r="J112"/>
      <c r="K112"/>
      <c r="L112"/>
    </row>
    <row r="113" spans="2:12" ht="63" hidden="1" outlineLevel="1">
      <c r="B113" s="158"/>
      <c r="C113" s="31" t="s">
        <v>89</v>
      </c>
      <c r="D113" s="122"/>
      <c r="E113" s="94"/>
      <c r="H113"/>
      <c r="I113"/>
      <c r="J113"/>
      <c r="K113"/>
      <c r="L113"/>
    </row>
    <row r="114" spans="2:12" ht="15" hidden="1" outlineLevel="1">
      <c r="B114" s="158"/>
      <c r="C114" s="31" t="s">
        <v>90</v>
      </c>
      <c r="D114" s="122"/>
      <c r="E114" s="94"/>
      <c r="H114"/>
      <c r="I114"/>
      <c r="J114"/>
      <c r="K114"/>
      <c r="L114"/>
    </row>
    <row r="115" spans="2:12" ht="15" hidden="1" outlineLevel="1">
      <c r="B115" s="158"/>
      <c r="C115" s="31" t="s">
        <v>91</v>
      </c>
      <c r="D115" s="122"/>
      <c r="E115" s="94"/>
      <c r="H115"/>
      <c r="I115"/>
      <c r="J115"/>
      <c r="K115"/>
      <c r="L115"/>
    </row>
    <row r="116" spans="2:12" ht="15" hidden="1" outlineLevel="1">
      <c r="B116" s="158"/>
      <c r="C116" s="31" t="s">
        <v>92</v>
      </c>
      <c r="D116" s="122"/>
      <c r="E116" s="94"/>
      <c r="H116"/>
      <c r="I116"/>
      <c r="J116"/>
      <c r="K116"/>
      <c r="L116"/>
    </row>
    <row r="117" spans="2:12" ht="15" hidden="1" outlineLevel="1">
      <c r="B117" s="158"/>
      <c r="C117" s="31" t="s">
        <v>93</v>
      </c>
      <c r="D117" s="122"/>
      <c r="E117" s="94"/>
      <c r="H117"/>
      <c r="I117"/>
      <c r="J117"/>
      <c r="K117"/>
      <c r="L117"/>
    </row>
    <row r="118" spans="2:12" ht="15" hidden="1" outlineLevel="1">
      <c r="B118" s="158"/>
      <c r="C118" s="31" t="s">
        <v>94</v>
      </c>
      <c r="D118" s="122"/>
      <c r="E118" s="94"/>
      <c r="H118"/>
      <c r="I118"/>
      <c r="J118"/>
      <c r="K118"/>
      <c r="L118"/>
    </row>
    <row r="119" spans="2:12" ht="15" hidden="1" outlineLevel="1">
      <c r="B119" s="158"/>
      <c r="C119" s="31" t="s">
        <v>95</v>
      </c>
      <c r="D119" s="122"/>
      <c r="E119" s="94"/>
      <c r="H119"/>
      <c r="I119"/>
      <c r="J119"/>
      <c r="K119"/>
      <c r="L119"/>
    </row>
    <row r="120" spans="2:12" ht="15" hidden="1" outlineLevel="1">
      <c r="B120" s="158"/>
      <c r="C120" s="31" t="s">
        <v>152</v>
      </c>
      <c r="D120" s="122"/>
      <c r="E120" s="94"/>
      <c r="H120"/>
      <c r="I120"/>
      <c r="J120"/>
      <c r="K120"/>
      <c r="L120"/>
    </row>
    <row r="121" spans="2:12" ht="15" collapsed="1">
      <c r="B121" s="158"/>
      <c r="C121" s="31"/>
      <c r="D121" s="122"/>
      <c r="E121" s="94"/>
      <c r="H121"/>
      <c r="I121"/>
      <c r="J121"/>
      <c r="K121"/>
      <c r="L121"/>
    </row>
    <row r="122" spans="2:12" ht="15">
      <c r="B122" s="158"/>
      <c r="C122" s="38" t="s">
        <v>96</v>
      </c>
      <c r="D122" s="88">
        <f>D123</f>
        <v>0</v>
      </c>
      <c r="E122" s="92">
        <f>E123</f>
        <v>0</v>
      </c>
      <c r="H122"/>
      <c r="I122"/>
      <c r="J122"/>
      <c r="K122"/>
      <c r="L122"/>
    </row>
    <row r="123" spans="2:12" ht="15" hidden="1" outlineLevel="1">
      <c r="B123" s="158"/>
      <c r="C123" s="35" t="s">
        <v>150</v>
      </c>
      <c r="D123" s="89"/>
      <c r="E123" s="94"/>
      <c r="H123"/>
      <c r="I123"/>
      <c r="J123"/>
      <c r="K123"/>
      <c r="L123"/>
    </row>
    <row r="124" spans="2:12" ht="15" hidden="1" outlineLevel="1">
      <c r="B124" s="158"/>
      <c r="C124" s="35" t="s">
        <v>151</v>
      </c>
      <c r="D124" s="90"/>
      <c r="E124" s="94"/>
      <c r="H124"/>
      <c r="I124"/>
      <c r="J124"/>
      <c r="K124"/>
      <c r="L124"/>
    </row>
    <row r="125" spans="2:12" ht="15" hidden="1" outlineLevel="1">
      <c r="B125" s="158"/>
      <c r="C125" s="31" t="s">
        <v>97</v>
      </c>
      <c r="D125" s="122"/>
      <c r="E125" s="94"/>
      <c r="H125"/>
      <c r="I125"/>
      <c r="J125"/>
      <c r="K125"/>
      <c r="L125"/>
    </row>
    <row r="126" spans="2:12" ht="15" hidden="1" outlineLevel="1">
      <c r="B126" s="158"/>
      <c r="C126" s="31" t="s">
        <v>90</v>
      </c>
      <c r="D126" s="122"/>
      <c r="E126" s="94"/>
      <c r="H126"/>
      <c r="I126"/>
      <c r="J126"/>
      <c r="K126"/>
      <c r="L126"/>
    </row>
    <row r="127" spans="2:12" ht="15" hidden="1" outlineLevel="1">
      <c r="B127" s="158"/>
      <c r="C127" s="35" t="s">
        <v>98</v>
      </c>
      <c r="D127" s="122"/>
      <c r="E127" s="94"/>
      <c r="H127"/>
      <c r="I127"/>
      <c r="J127"/>
      <c r="K127"/>
      <c r="L127"/>
    </row>
    <row r="128" spans="2:12" ht="27" hidden="1" outlineLevel="1">
      <c r="B128" s="158"/>
      <c r="C128" s="31" t="s">
        <v>99</v>
      </c>
      <c r="D128" s="122"/>
      <c r="E128" s="94"/>
      <c r="H128"/>
      <c r="I128"/>
      <c r="J128"/>
      <c r="K128"/>
      <c r="L128"/>
    </row>
    <row r="129" spans="2:12" ht="15" hidden="1" outlineLevel="1">
      <c r="B129" s="158"/>
      <c r="C129" s="31" t="s">
        <v>100</v>
      </c>
      <c r="D129" s="122"/>
      <c r="E129" s="94"/>
      <c r="H129"/>
      <c r="I129"/>
      <c r="J129"/>
      <c r="K129"/>
      <c r="L129"/>
    </row>
    <row r="130" spans="2:12" ht="15" hidden="1" outlineLevel="1">
      <c r="B130" s="158"/>
      <c r="C130" s="31" t="s">
        <v>101</v>
      </c>
      <c r="D130" s="122"/>
      <c r="E130" s="94"/>
      <c r="H130"/>
      <c r="I130"/>
      <c r="J130"/>
      <c r="K130"/>
      <c r="L130"/>
    </row>
    <row r="131" spans="2:12" ht="15" hidden="1" outlineLevel="1">
      <c r="B131" s="158"/>
      <c r="C131" s="31" t="s">
        <v>102</v>
      </c>
      <c r="D131" s="122"/>
      <c r="E131" s="94"/>
      <c r="H131"/>
      <c r="I131"/>
      <c r="J131"/>
      <c r="K131"/>
      <c r="L131"/>
    </row>
    <row r="132" spans="2:12" ht="15" hidden="1" outlineLevel="1">
      <c r="B132" s="158"/>
      <c r="C132" s="31" t="s">
        <v>77</v>
      </c>
      <c r="D132" s="122"/>
      <c r="E132" s="94"/>
      <c r="H132"/>
      <c r="I132"/>
      <c r="J132"/>
      <c r="K132"/>
      <c r="L132"/>
    </row>
    <row r="133" spans="2:12" ht="15" hidden="1" outlineLevel="1">
      <c r="B133" s="158"/>
      <c r="C133" s="31" t="s">
        <v>103</v>
      </c>
      <c r="D133" s="122"/>
      <c r="E133" s="94"/>
      <c r="H133"/>
      <c r="I133"/>
      <c r="J133"/>
      <c r="K133"/>
      <c r="L133"/>
    </row>
    <row r="134" spans="2:12" ht="15" hidden="1" outlineLevel="1">
      <c r="B134" s="158"/>
      <c r="C134" s="31" t="s">
        <v>152</v>
      </c>
      <c r="D134" s="122"/>
      <c r="E134" s="94"/>
      <c r="H134"/>
      <c r="I134"/>
      <c r="J134"/>
      <c r="K134"/>
      <c r="L134"/>
    </row>
    <row r="135" spans="2:12" ht="15" collapsed="1">
      <c r="B135" s="158"/>
      <c r="C135" s="31"/>
      <c r="D135" s="122"/>
      <c r="E135" s="94"/>
      <c r="H135"/>
      <c r="I135"/>
      <c r="J135"/>
      <c r="K135"/>
      <c r="L135"/>
    </row>
    <row r="136" spans="2:12" ht="15">
      <c r="B136" s="158"/>
      <c r="C136" s="38" t="s">
        <v>104</v>
      </c>
      <c r="D136" s="88">
        <f>D137</f>
        <v>0</v>
      </c>
      <c r="E136" s="92">
        <f>E137</f>
        <v>0</v>
      </c>
      <c r="H136"/>
      <c r="I136"/>
      <c r="J136"/>
      <c r="K136"/>
      <c r="L136"/>
    </row>
    <row r="137" spans="2:12" ht="15" hidden="1" outlineLevel="1">
      <c r="B137" s="158"/>
      <c r="C137" s="35" t="s">
        <v>150</v>
      </c>
      <c r="D137" s="89"/>
      <c r="E137" s="94"/>
      <c r="H137"/>
      <c r="I137"/>
      <c r="J137"/>
      <c r="K137"/>
      <c r="L137"/>
    </row>
    <row r="138" spans="2:12" ht="15" hidden="1" outlineLevel="1">
      <c r="B138" s="158"/>
      <c r="C138" s="35" t="s">
        <v>151</v>
      </c>
      <c r="D138" s="90"/>
      <c r="E138" s="94"/>
      <c r="H138"/>
      <c r="I138"/>
      <c r="J138"/>
      <c r="K138"/>
      <c r="L138"/>
    </row>
    <row r="139" spans="2:12" ht="15" hidden="1" outlineLevel="1">
      <c r="B139" s="158"/>
      <c r="C139" s="35" t="s">
        <v>105</v>
      </c>
      <c r="D139" s="122"/>
      <c r="E139" s="94"/>
      <c r="H139"/>
      <c r="I139"/>
      <c r="J139"/>
      <c r="K139"/>
      <c r="L139"/>
    </row>
    <row r="140" spans="2:12" ht="15" hidden="1" outlineLevel="1">
      <c r="B140" s="158"/>
      <c r="C140" s="31" t="s">
        <v>106</v>
      </c>
      <c r="D140" s="122"/>
      <c r="E140" s="94"/>
      <c r="H140"/>
      <c r="I140"/>
      <c r="J140"/>
      <c r="K140"/>
      <c r="L140"/>
    </row>
    <row r="141" spans="2:12" ht="15" hidden="1" outlineLevel="1">
      <c r="B141" s="158"/>
      <c r="C141" s="35" t="s">
        <v>107</v>
      </c>
      <c r="D141" s="122"/>
      <c r="E141" s="94"/>
      <c r="H141"/>
      <c r="I141"/>
      <c r="J141"/>
      <c r="K141"/>
      <c r="L141"/>
    </row>
    <row r="142" spans="2:12" ht="15" hidden="1" outlineLevel="1">
      <c r="B142" s="158"/>
      <c r="C142" s="31" t="s">
        <v>108</v>
      </c>
      <c r="D142" s="122"/>
      <c r="E142" s="94"/>
      <c r="H142"/>
      <c r="I142"/>
      <c r="J142"/>
      <c r="K142"/>
      <c r="L142"/>
    </row>
    <row r="143" spans="2:12" ht="15" hidden="1" outlineLevel="1">
      <c r="B143" s="158"/>
      <c r="C143" s="31" t="s">
        <v>109</v>
      </c>
      <c r="D143" s="122"/>
      <c r="E143" s="94"/>
      <c r="H143"/>
      <c r="I143"/>
      <c r="J143"/>
      <c r="K143"/>
      <c r="L143"/>
    </row>
    <row r="144" spans="2:12" ht="14.25" customHeight="1" hidden="1" outlineLevel="1">
      <c r="B144" s="158"/>
      <c r="C144" s="31" t="s">
        <v>76</v>
      </c>
      <c r="D144" s="122"/>
      <c r="E144" s="94"/>
      <c r="H144"/>
      <c r="I144"/>
      <c r="J144"/>
      <c r="K144"/>
      <c r="L144"/>
    </row>
    <row r="145" spans="2:12" ht="15" collapsed="1">
      <c r="B145" s="158"/>
      <c r="C145" s="31"/>
      <c r="D145" s="122"/>
      <c r="E145" s="94"/>
      <c r="H145"/>
      <c r="I145"/>
      <c r="J145"/>
      <c r="K145"/>
      <c r="L145"/>
    </row>
    <row r="146" spans="2:12" ht="15">
      <c r="B146" s="158"/>
      <c r="C146" s="39" t="s">
        <v>110</v>
      </c>
      <c r="D146" s="88">
        <f>D147</f>
        <v>0</v>
      </c>
      <c r="E146" s="92">
        <f>E147</f>
        <v>0</v>
      </c>
      <c r="H146"/>
      <c r="I146"/>
      <c r="J146"/>
      <c r="K146"/>
      <c r="L146"/>
    </row>
    <row r="147" spans="2:12" ht="15" hidden="1" outlineLevel="1">
      <c r="B147" s="158"/>
      <c r="C147" s="35" t="s">
        <v>150</v>
      </c>
      <c r="D147" s="89"/>
      <c r="E147" s="94"/>
      <c r="H147"/>
      <c r="I147"/>
      <c r="J147"/>
      <c r="K147"/>
      <c r="L147"/>
    </row>
    <row r="148" spans="2:12" ht="15" hidden="1" outlineLevel="1">
      <c r="B148" s="158"/>
      <c r="C148" s="35" t="s">
        <v>151</v>
      </c>
      <c r="D148" s="90"/>
      <c r="E148" s="94"/>
      <c r="H148"/>
      <c r="I148"/>
      <c r="J148"/>
      <c r="K148"/>
      <c r="L148"/>
    </row>
    <row r="149" spans="2:12" ht="15" hidden="1" outlineLevel="1">
      <c r="B149" s="158"/>
      <c r="C149" s="31" t="s">
        <v>111</v>
      </c>
      <c r="D149" s="122"/>
      <c r="E149" s="94"/>
      <c r="H149"/>
      <c r="I149"/>
      <c r="J149"/>
      <c r="K149"/>
      <c r="L149"/>
    </row>
    <row r="150" spans="2:12" ht="15" hidden="1" outlineLevel="1">
      <c r="B150" s="158"/>
      <c r="C150" s="31" t="s">
        <v>112</v>
      </c>
      <c r="D150" s="122"/>
      <c r="E150" s="94"/>
      <c r="H150"/>
      <c r="I150"/>
      <c r="J150"/>
      <c r="K150"/>
      <c r="L150"/>
    </row>
    <row r="151" spans="2:12" ht="15" hidden="1" outlineLevel="1">
      <c r="B151" s="158"/>
      <c r="C151" s="31" t="s">
        <v>90</v>
      </c>
      <c r="D151" s="122"/>
      <c r="E151" s="94"/>
      <c r="H151"/>
      <c r="I151"/>
      <c r="J151"/>
      <c r="K151"/>
      <c r="L151"/>
    </row>
    <row r="152" spans="2:12" ht="15" hidden="1" outlineLevel="1">
      <c r="B152" s="158"/>
      <c r="C152" s="31" t="s">
        <v>113</v>
      </c>
      <c r="D152" s="122"/>
      <c r="E152" s="94"/>
      <c r="H152"/>
      <c r="I152"/>
      <c r="J152"/>
      <c r="K152"/>
      <c r="L152"/>
    </row>
    <row r="153" spans="2:12" ht="15" hidden="1" outlineLevel="1">
      <c r="B153" s="158"/>
      <c r="C153" s="31" t="s">
        <v>76</v>
      </c>
      <c r="D153" s="122"/>
      <c r="E153" s="94"/>
      <c r="H153"/>
      <c r="I153"/>
      <c r="J153"/>
      <c r="K153"/>
      <c r="L153"/>
    </row>
    <row r="154" spans="2:12" ht="15" hidden="1" outlineLevel="1">
      <c r="B154" s="158"/>
      <c r="C154" s="31" t="s">
        <v>152</v>
      </c>
      <c r="D154" s="122"/>
      <c r="E154" s="94"/>
      <c r="H154"/>
      <c r="I154"/>
      <c r="J154"/>
      <c r="K154"/>
      <c r="L154"/>
    </row>
    <row r="155" spans="2:12" ht="15" collapsed="1">
      <c r="B155" s="158"/>
      <c r="C155" s="31"/>
      <c r="D155" s="122"/>
      <c r="E155" s="94"/>
      <c r="H155"/>
      <c r="I155"/>
      <c r="J155"/>
      <c r="K155"/>
      <c r="L155"/>
    </row>
    <row r="156" spans="2:12" ht="15">
      <c r="B156" s="158"/>
      <c r="C156" s="39" t="s">
        <v>114</v>
      </c>
      <c r="D156" s="88">
        <f>D157</f>
        <v>0</v>
      </c>
      <c r="E156" s="92">
        <f>E157</f>
        <v>0</v>
      </c>
      <c r="H156"/>
      <c r="I156"/>
      <c r="J156"/>
      <c r="K156"/>
      <c r="L156"/>
    </row>
    <row r="157" spans="2:12" ht="15" hidden="1" outlineLevel="1">
      <c r="B157" s="158"/>
      <c r="C157" s="35" t="s">
        <v>150</v>
      </c>
      <c r="D157" s="89"/>
      <c r="E157" s="94"/>
      <c r="H157"/>
      <c r="I157"/>
      <c r="J157"/>
      <c r="K157"/>
      <c r="L157"/>
    </row>
    <row r="158" spans="2:12" ht="15" hidden="1" outlineLevel="1">
      <c r="B158" s="158"/>
      <c r="C158" s="35" t="s">
        <v>151</v>
      </c>
      <c r="D158" s="90"/>
      <c r="E158" s="94"/>
      <c r="H158"/>
      <c r="I158"/>
      <c r="J158"/>
      <c r="K158"/>
      <c r="L158"/>
    </row>
    <row r="159" spans="2:12" ht="45" hidden="1" outlineLevel="1">
      <c r="B159" s="158"/>
      <c r="C159" s="31" t="s">
        <v>115</v>
      </c>
      <c r="D159" s="122"/>
      <c r="E159" s="94"/>
      <c r="H159"/>
      <c r="I159"/>
      <c r="J159"/>
      <c r="K159"/>
      <c r="L159"/>
    </row>
    <row r="160" spans="2:12" ht="15" hidden="1" outlineLevel="1">
      <c r="B160" s="158"/>
      <c r="C160" s="31" t="s">
        <v>116</v>
      </c>
      <c r="D160" s="122"/>
      <c r="E160" s="94"/>
      <c r="H160"/>
      <c r="I160"/>
      <c r="J160"/>
      <c r="K160"/>
      <c r="L160"/>
    </row>
    <row r="161" spans="2:12" ht="15" hidden="1" outlineLevel="1">
      <c r="B161" s="158"/>
      <c r="C161" s="31" t="s">
        <v>117</v>
      </c>
      <c r="D161" s="122"/>
      <c r="E161" s="94"/>
      <c r="H161"/>
      <c r="I161"/>
      <c r="J161"/>
      <c r="K161"/>
      <c r="L161"/>
    </row>
    <row r="162" spans="2:12" ht="15" collapsed="1">
      <c r="B162" s="158"/>
      <c r="C162" s="31"/>
      <c r="D162" s="122"/>
      <c r="E162" s="94"/>
      <c r="H162"/>
      <c r="I162"/>
      <c r="J162"/>
      <c r="K162"/>
      <c r="L162"/>
    </row>
    <row r="163" spans="2:12" ht="15">
      <c r="B163" s="158"/>
      <c r="C163" s="39" t="s">
        <v>118</v>
      </c>
      <c r="D163" s="88">
        <f>D164</f>
        <v>0</v>
      </c>
      <c r="E163" s="92">
        <f>E164</f>
        <v>0</v>
      </c>
      <c r="H163"/>
      <c r="I163"/>
      <c r="J163"/>
      <c r="K163"/>
      <c r="L163"/>
    </row>
    <row r="164" spans="2:12" ht="15" hidden="1" outlineLevel="1">
      <c r="B164" s="158"/>
      <c r="C164" s="35" t="s">
        <v>150</v>
      </c>
      <c r="D164" s="89"/>
      <c r="E164" s="94"/>
      <c r="H164"/>
      <c r="I164"/>
      <c r="J164"/>
      <c r="K164"/>
      <c r="L164"/>
    </row>
    <row r="165" spans="2:12" ht="15" hidden="1" outlineLevel="1">
      <c r="B165" s="158"/>
      <c r="C165" s="35" t="s">
        <v>151</v>
      </c>
      <c r="D165" s="90"/>
      <c r="E165" s="94"/>
      <c r="H165"/>
      <c r="I165"/>
      <c r="J165"/>
      <c r="K165"/>
      <c r="L165"/>
    </row>
    <row r="166" spans="2:12" ht="45" hidden="1" outlineLevel="1">
      <c r="B166" s="158"/>
      <c r="C166" s="31" t="s">
        <v>119</v>
      </c>
      <c r="D166" s="122"/>
      <c r="E166" s="94"/>
      <c r="H166"/>
      <c r="I166"/>
      <c r="J166"/>
      <c r="K166"/>
      <c r="L166"/>
    </row>
    <row r="167" spans="2:12" ht="15" hidden="1" outlineLevel="1">
      <c r="B167" s="158"/>
      <c r="C167" s="31" t="s">
        <v>120</v>
      </c>
      <c r="D167" s="122"/>
      <c r="E167" s="94"/>
      <c r="H167"/>
      <c r="I167"/>
      <c r="J167"/>
      <c r="K167"/>
      <c r="L167"/>
    </row>
    <row r="168" spans="2:12" ht="15" hidden="1" outlineLevel="1">
      <c r="B168" s="158"/>
      <c r="C168" s="31" t="s">
        <v>121</v>
      </c>
      <c r="D168" s="122"/>
      <c r="E168" s="94"/>
      <c r="H168"/>
      <c r="I168"/>
      <c r="J168"/>
      <c r="K168"/>
      <c r="L168"/>
    </row>
    <row r="169" spans="2:12" ht="210" collapsed="1">
      <c r="B169" s="158"/>
      <c r="C169" s="31"/>
      <c r="D169" s="83" t="s">
        <v>261</v>
      </c>
      <c r="E169" s="83" t="s">
        <v>260</v>
      </c>
      <c r="H169"/>
      <c r="I169"/>
      <c r="J169"/>
      <c r="K169"/>
      <c r="L169"/>
    </row>
    <row r="170" spans="2:12" ht="15">
      <c r="B170" s="158"/>
      <c r="C170" s="39" t="s">
        <v>122</v>
      </c>
      <c r="D170" s="88">
        <f>D171</f>
        <v>0</v>
      </c>
      <c r="E170" s="92">
        <f>E171</f>
        <v>0</v>
      </c>
      <c r="H170"/>
      <c r="I170"/>
      <c r="J170"/>
      <c r="K170"/>
      <c r="L170"/>
    </row>
    <row r="171" spans="2:12" ht="15" hidden="1" outlineLevel="1">
      <c r="B171" s="158"/>
      <c r="C171" s="35" t="s">
        <v>150</v>
      </c>
      <c r="D171" s="89"/>
      <c r="E171" s="120"/>
      <c r="H171"/>
      <c r="I171"/>
      <c r="J171"/>
      <c r="K171"/>
      <c r="L171"/>
    </row>
    <row r="172" spans="2:12" ht="15" hidden="1" outlineLevel="1">
      <c r="B172" s="158"/>
      <c r="C172" s="35" t="s">
        <v>151</v>
      </c>
      <c r="D172" s="90"/>
      <c r="E172" s="120"/>
      <c r="H172"/>
      <c r="I172"/>
      <c r="J172"/>
      <c r="K172"/>
      <c r="L172"/>
    </row>
    <row r="173" spans="2:12" ht="15" hidden="1" outlineLevel="1">
      <c r="B173" s="158"/>
      <c r="C173" s="31" t="s">
        <v>123</v>
      </c>
      <c r="D173" s="122"/>
      <c r="E173" s="120"/>
      <c r="H173"/>
      <c r="I173"/>
      <c r="J173"/>
      <c r="K173"/>
      <c r="L173"/>
    </row>
    <row r="174" spans="2:12" ht="15" hidden="1" outlineLevel="1">
      <c r="B174" s="158"/>
      <c r="C174" s="31" t="s">
        <v>117</v>
      </c>
      <c r="D174" s="122"/>
      <c r="E174" s="120"/>
      <c r="H174"/>
      <c r="I174"/>
      <c r="J174"/>
      <c r="K174"/>
      <c r="L174"/>
    </row>
    <row r="175" spans="2:12" ht="15" collapsed="1">
      <c r="B175" s="158"/>
      <c r="C175" s="31"/>
      <c r="D175" s="122"/>
      <c r="E175" s="120"/>
      <c r="H175"/>
      <c r="I175"/>
      <c r="J175"/>
      <c r="K175"/>
      <c r="L175"/>
    </row>
    <row r="176" spans="2:12" ht="15">
      <c r="B176" s="158"/>
      <c r="C176" s="39" t="s">
        <v>124</v>
      </c>
      <c r="D176" s="88">
        <f>D177</f>
        <v>0</v>
      </c>
      <c r="E176" s="40">
        <f>E177</f>
        <v>0</v>
      </c>
      <c r="H176"/>
      <c r="I176"/>
      <c r="J176"/>
      <c r="K176"/>
      <c r="L176"/>
    </row>
    <row r="177" spans="2:12" ht="15" hidden="1" outlineLevel="1">
      <c r="B177" s="158"/>
      <c r="C177" s="35" t="s">
        <v>150</v>
      </c>
      <c r="D177" s="89"/>
      <c r="E177" s="120"/>
      <c r="H177"/>
      <c r="I177"/>
      <c r="J177"/>
      <c r="K177"/>
      <c r="L177"/>
    </row>
    <row r="178" spans="2:12" ht="15" hidden="1" outlineLevel="1">
      <c r="B178" s="158"/>
      <c r="C178" s="35" t="s">
        <v>151</v>
      </c>
      <c r="D178" s="90"/>
      <c r="E178" s="120"/>
      <c r="H178"/>
      <c r="I178"/>
      <c r="J178"/>
      <c r="K178"/>
      <c r="L178"/>
    </row>
    <row r="179" spans="2:12" ht="30" hidden="1" outlineLevel="1">
      <c r="B179" s="158"/>
      <c r="C179" s="31" t="s">
        <v>125</v>
      </c>
      <c r="D179" s="122"/>
      <c r="E179" s="120"/>
      <c r="H179"/>
      <c r="I179"/>
      <c r="J179"/>
      <c r="K179"/>
      <c r="L179"/>
    </row>
    <row r="180" spans="2:12" ht="15" hidden="1" outlineLevel="1">
      <c r="B180" s="158"/>
      <c r="C180" s="31" t="s">
        <v>152</v>
      </c>
      <c r="D180" s="122"/>
      <c r="E180" s="120"/>
      <c r="H180"/>
      <c r="I180"/>
      <c r="J180"/>
      <c r="K180"/>
      <c r="L180"/>
    </row>
    <row r="181" spans="2:12" ht="15" collapsed="1">
      <c r="B181" s="137" t="s">
        <v>126</v>
      </c>
      <c r="C181" s="11"/>
      <c r="D181" s="138"/>
      <c r="E181" s="120"/>
      <c r="H181"/>
      <c r="I181"/>
      <c r="J181"/>
      <c r="K181"/>
      <c r="L181"/>
    </row>
    <row r="182" spans="2:12" ht="15">
      <c r="B182" s="159"/>
      <c r="C182" s="162" t="s">
        <v>127</v>
      </c>
      <c r="D182" s="162"/>
      <c r="E182" s="120"/>
      <c r="H182"/>
      <c r="I182"/>
      <c r="J182"/>
      <c r="K182"/>
      <c r="L182"/>
    </row>
    <row r="183" spans="2:12" ht="30">
      <c r="B183" s="160"/>
      <c r="C183" s="11" t="s">
        <v>173</v>
      </c>
      <c r="D183" s="122" t="s">
        <v>252</v>
      </c>
      <c r="E183" s="120"/>
      <c r="H183"/>
      <c r="I183"/>
      <c r="J183"/>
      <c r="K183"/>
      <c r="L183"/>
    </row>
    <row r="184" spans="2:5" ht="15">
      <c r="B184" s="160"/>
      <c r="C184" s="11" t="s">
        <v>16</v>
      </c>
      <c r="D184" s="122" t="s">
        <v>30</v>
      </c>
      <c r="E184" s="120"/>
    </row>
    <row r="185" spans="2:5" ht="30">
      <c r="B185" s="160"/>
      <c r="C185" s="11" t="s">
        <v>128</v>
      </c>
      <c r="D185" s="122" t="s">
        <v>30</v>
      </c>
      <c r="E185" s="120"/>
    </row>
    <row r="186" spans="2:5" ht="30">
      <c r="B186" s="160"/>
      <c r="C186" s="11" t="s">
        <v>159</v>
      </c>
      <c r="D186" s="124" t="s">
        <v>30</v>
      </c>
      <c r="E186" s="120"/>
    </row>
    <row r="187" spans="2:12" ht="15">
      <c r="B187" s="161"/>
      <c r="C187" s="11" t="s">
        <v>181</v>
      </c>
      <c r="D187" s="124"/>
      <c r="E187" s="120"/>
      <c r="K187"/>
      <c r="L187"/>
    </row>
    <row r="188" spans="2:12" ht="15">
      <c r="B188" s="170" t="s">
        <v>129</v>
      </c>
      <c r="C188" s="170"/>
      <c r="D188" s="171"/>
      <c r="E188" s="120"/>
      <c r="K188"/>
      <c r="L188"/>
    </row>
    <row r="189" spans="2:12" ht="15">
      <c r="B189" s="158" t="s">
        <v>130</v>
      </c>
      <c r="C189" s="33" t="s">
        <v>131</v>
      </c>
      <c r="D189" s="34" t="s">
        <v>253</v>
      </c>
      <c r="E189" s="34" t="s">
        <v>264</v>
      </c>
      <c r="F189" s="93" t="s">
        <v>254</v>
      </c>
      <c r="K189"/>
      <c r="L189"/>
    </row>
    <row r="190" spans="2:12" ht="15">
      <c r="B190" s="158"/>
      <c r="C190" s="31" t="s">
        <v>162</v>
      </c>
      <c r="D190" s="86">
        <v>0</v>
      </c>
      <c r="E190" s="86">
        <v>0</v>
      </c>
      <c r="F190" s="94" t="s">
        <v>255</v>
      </c>
      <c r="K190"/>
      <c r="L190"/>
    </row>
    <row r="191" spans="2:12" ht="15">
      <c r="B191" s="158"/>
      <c r="C191" s="31" t="s">
        <v>192</v>
      </c>
      <c r="D191" s="87">
        <v>-0.4</v>
      </c>
      <c r="E191" s="87">
        <v>0</v>
      </c>
      <c r="F191" s="95"/>
      <c r="K191"/>
      <c r="L191"/>
    </row>
    <row r="192" spans="2:12" ht="15">
      <c r="B192" s="158"/>
      <c r="C192" s="31" t="s">
        <v>163</v>
      </c>
      <c r="D192" s="87">
        <v>0</v>
      </c>
      <c r="E192" s="87">
        <v>0</v>
      </c>
      <c r="F192" s="95"/>
      <c r="K192"/>
      <c r="L192"/>
    </row>
    <row r="193" spans="2:12" ht="15">
      <c r="B193" s="158"/>
      <c r="C193" s="31" t="s">
        <v>164</v>
      </c>
      <c r="D193" s="87">
        <v>0</v>
      </c>
      <c r="E193" s="87">
        <v>0</v>
      </c>
      <c r="F193" s="95"/>
      <c r="K193"/>
      <c r="L193"/>
    </row>
    <row r="194" spans="2:12" ht="15">
      <c r="B194" s="158"/>
      <c r="C194" s="31" t="s">
        <v>165</v>
      </c>
      <c r="D194" s="87">
        <v>100000</v>
      </c>
      <c r="E194" s="87">
        <v>90000</v>
      </c>
      <c r="F194" s="95"/>
      <c r="K194"/>
      <c r="L194"/>
    </row>
    <row r="195" spans="2:12" ht="15">
      <c r="B195" s="158"/>
      <c r="C195" s="31" t="s">
        <v>166</v>
      </c>
      <c r="D195" s="86">
        <v>1.1</v>
      </c>
      <c r="E195" s="86">
        <v>1.1</v>
      </c>
      <c r="F195" s="95"/>
      <c r="K195"/>
      <c r="L195"/>
    </row>
    <row r="196" spans="2:12" ht="15">
      <c r="B196" s="158"/>
      <c r="C196" s="31" t="s">
        <v>167</v>
      </c>
      <c r="D196" s="96">
        <v>38101.1</v>
      </c>
      <c r="E196" s="87">
        <v>38646.4</v>
      </c>
      <c r="F196" s="95"/>
      <c r="K196"/>
      <c r="L196"/>
    </row>
    <row r="197" spans="2:12" ht="15">
      <c r="B197" s="158"/>
      <c r="C197" s="31" t="s">
        <v>168</v>
      </c>
      <c r="D197" s="96">
        <v>215152.5</v>
      </c>
      <c r="E197" s="87">
        <v>231910.5</v>
      </c>
      <c r="F197" s="95"/>
      <c r="K197"/>
      <c r="L197"/>
    </row>
    <row r="198" spans="2:12" ht="15">
      <c r="B198" s="158"/>
      <c r="C198" s="31" t="s">
        <v>132</v>
      </c>
      <c r="D198" s="122">
        <v>61329.4</v>
      </c>
      <c r="E198" s="139">
        <v>82374.7</v>
      </c>
      <c r="F198" s="95"/>
      <c r="K198"/>
      <c r="L198"/>
    </row>
    <row r="199" spans="2:12" ht="15">
      <c r="B199" s="158"/>
      <c r="C199" s="31" t="s">
        <v>133</v>
      </c>
      <c r="D199" s="122"/>
      <c r="E199" s="94"/>
      <c r="F199" s="95"/>
      <c r="K199"/>
      <c r="L199"/>
    </row>
    <row r="200" spans="2:12" ht="15">
      <c r="B200" s="158"/>
      <c r="C200" s="140"/>
      <c r="D200" s="86"/>
      <c r="E200" s="94"/>
      <c r="F200" s="42"/>
      <c r="K200"/>
      <c r="L200"/>
    </row>
    <row r="201" spans="2:12" ht="15">
      <c r="B201" s="158"/>
      <c r="C201" s="31" t="s">
        <v>134</v>
      </c>
      <c r="D201" s="87">
        <f>(D194+D193)/D191</f>
        <v>-250000</v>
      </c>
      <c r="E201" s="94"/>
      <c r="F201" s="42"/>
      <c r="K201"/>
      <c r="L201"/>
    </row>
    <row r="202" spans="2:12" ht="15">
      <c r="B202" s="158"/>
      <c r="C202" s="31" t="s">
        <v>135</v>
      </c>
      <c r="D202" s="86" t="e">
        <f>D191/D192</f>
        <v>#DIV/0!</v>
      </c>
      <c r="E202" s="94"/>
      <c r="F202" s="42"/>
      <c r="K202"/>
      <c r="L202"/>
    </row>
    <row r="203" spans="2:12" ht="15">
      <c r="B203" s="158"/>
      <c r="C203" s="141"/>
      <c r="D203" s="142"/>
      <c r="E203" s="94"/>
      <c r="F203" s="42"/>
      <c r="K203"/>
      <c r="L203"/>
    </row>
    <row r="204" spans="2:12" ht="15" hidden="1">
      <c r="B204" s="143"/>
      <c r="C204" s="33" t="s">
        <v>137</v>
      </c>
      <c r="D204" s="34"/>
      <c r="E204" s="34"/>
      <c r="F204" s="42"/>
      <c r="K204"/>
      <c r="L204"/>
    </row>
    <row r="205" spans="2:12" ht="15" hidden="1">
      <c r="B205" s="163" t="s">
        <v>136</v>
      </c>
      <c r="C205" s="31" t="s">
        <v>231</v>
      </c>
      <c r="D205" s="86"/>
      <c r="E205" s="86"/>
      <c r="F205" s="42"/>
      <c r="K205"/>
      <c r="L205"/>
    </row>
    <row r="206" spans="2:12" ht="15" hidden="1">
      <c r="B206" s="164"/>
      <c r="C206" s="31" t="s">
        <v>232</v>
      </c>
      <c r="D206" s="87"/>
      <c r="E206" s="87"/>
      <c r="F206" s="42"/>
      <c r="K206"/>
      <c r="L206"/>
    </row>
    <row r="207" spans="2:12" ht="15" hidden="1">
      <c r="B207" s="164"/>
      <c r="C207" s="31" t="s">
        <v>233</v>
      </c>
      <c r="D207" s="87"/>
      <c r="E207" s="87"/>
      <c r="F207" s="42"/>
      <c r="K207"/>
      <c r="L207"/>
    </row>
    <row r="208" spans="2:12" ht="15" hidden="1">
      <c r="B208" s="164"/>
      <c r="C208" s="31" t="s">
        <v>234</v>
      </c>
      <c r="D208" s="87"/>
      <c r="E208" s="87"/>
      <c r="F208" s="42"/>
      <c r="K208"/>
      <c r="L208"/>
    </row>
    <row r="209" spans="2:12" ht="15" hidden="1">
      <c r="B209" s="164"/>
      <c r="C209" s="31" t="s">
        <v>235</v>
      </c>
      <c r="D209" s="87"/>
      <c r="E209" s="87"/>
      <c r="F209" s="42"/>
      <c r="K209"/>
      <c r="L209"/>
    </row>
    <row r="210" spans="2:12" ht="15" hidden="1">
      <c r="B210" s="164"/>
      <c r="C210" s="31" t="s">
        <v>236</v>
      </c>
      <c r="D210" s="86"/>
      <c r="E210" s="86"/>
      <c r="F210" s="42"/>
      <c r="K210"/>
      <c r="L210"/>
    </row>
    <row r="211" spans="2:12" ht="15" hidden="1">
      <c r="B211" s="164"/>
      <c r="C211" s="31" t="s">
        <v>237</v>
      </c>
      <c r="D211" s="87"/>
      <c r="E211" s="87"/>
      <c r="F211" s="42"/>
      <c r="K211"/>
      <c r="L211"/>
    </row>
    <row r="212" spans="2:12" ht="15" hidden="1">
      <c r="B212" s="164"/>
      <c r="C212" s="31" t="s">
        <v>238</v>
      </c>
      <c r="D212" s="87"/>
      <c r="E212" s="87"/>
      <c r="F212" s="42"/>
      <c r="K212"/>
      <c r="L212"/>
    </row>
    <row r="213" spans="2:12" ht="15" hidden="1">
      <c r="B213" s="164"/>
      <c r="C213" s="31" t="s">
        <v>239</v>
      </c>
      <c r="D213" s="122">
        <v>0</v>
      </c>
      <c r="E213" s="122">
        <v>0</v>
      </c>
      <c r="F213" s="42"/>
      <c r="K213"/>
      <c r="L213"/>
    </row>
    <row r="214" spans="2:12" ht="15" hidden="1">
      <c r="B214" s="164"/>
      <c r="C214" s="31" t="s">
        <v>138</v>
      </c>
      <c r="D214" s="122"/>
      <c r="E214" s="94"/>
      <c r="F214" s="42"/>
      <c r="K214"/>
      <c r="L214"/>
    </row>
    <row r="215" spans="2:12" ht="15" hidden="1">
      <c r="B215" s="164"/>
      <c r="C215" s="140"/>
      <c r="D215" s="86"/>
      <c r="E215" s="94"/>
      <c r="F215" s="42"/>
      <c r="K215"/>
      <c r="L215"/>
    </row>
    <row r="216" spans="2:12" ht="15" hidden="1">
      <c r="B216" s="164"/>
      <c r="C216" s="31" t="s">
        <v>240</v>
      </c>
      <c r="D216" s="87" t="e">
        <f>(D209+D208)/D206</f>
        <v>#DIV/0!</v>
      </c>
      <c r="E216" s="94"/>
      <c r="F216" s="82"/>
      <c r="K216"/>
      <c r="L216"/>
    </row>
    <row r="217" spans="2:12" ht="15" hidden="1">
      <c r="B217" s="165"/>
      <c r="C217" s="31" t="s">
        <v>241</v>
      </c>
      <c r="D217" s="86" t="e">
        <f>D206/D207</f>
        <v>#DIV/0!</v>
      </c>
      <c r="E217" s="94"/>
      <c r="F217" s="42"/>
      <c r="K217"/>
      <c r="L217"/>
    </row>
    <row r="218" spans="2:12" ht="15" hidden="1">
      <c r="B218" s="137" t="s">
        <v>169</v>
      </c>
      <c r="C218" s="120"/>
      <c r="D218" s="144"/>
      <c r="E218" s="120"/>
      <c r="K218"/>
      <c r="L218"/>
    </row>
    <row r="219" spans="2:12" ht="15">
      <c r="B219" s="120"/>
      <c r="C219" s="120"/>
      <c r="D219" s="144"/>
      <c r="E219" s="120"/>
      <c r="K219"/>
      <c r="L219"/>
    </row>
    <row r="220" spans="2:12" ht="15">
      <c r="B220" s="151"/>
      <c r="C220" s="152"/>
      <c r="D220" s="145"/>
      <c r="E220" s="120"/>
      <c r="K220"/>
      <c r="L220"/>
    </row>
    <row r="221" spans="2:12" ht="15">
      <c r="B221" s="151"/>
      <c r="C221" s="152"/>
      <c r="D221" s="145"/>
      <c r="E221" s="120"/>
      <c r="K221"/>
      <c r="L221"/>
    </row>
    <row r="222" spans="2:5" ht="15">
      <c r="B222" s="153"/>
      <c r="C222" s="152"/>
      <c r="D222" s="145"/>
      <c r="E222" s="120"/>
    </row>
    <row r="223" spans="2:5" ht="15">
      <c r="B223" s="154"/>
      <c r="C223" s="152"/>
      <c r="D223" s="144"/>
      <c r="E223" s="120"/>
    </row>
    <row r="224" spans="2:5" ht="20.25">
      <c r="B224" s="156" t="s">
        <v>275</v>
      </c>
      <c r="C224" s="156"/>
      <c r="D224" s="147"/>
      <c r="E224" s="157" t="s">
        <v>274</v>
      </c>
    </row>
    <row r="225" spans="2:5" ht="20.25">
      <c r="B225" s="156"/>
      <c r="C225" s="156"/>
      <c r="D225" s="147"/>
      <c r="E225" s="157"/>
    </row>
    <row r="226" spans="2:5" ht="21" thickBot="1">
      <c r="B226" s="156"/>
      <c r="C226" s="156"/>
      <c r="D226" s="148"/>
      <c r="E226" s="157"/>
    </row>
    <row r="227" spans="2:5" ht="20.25">
      <c r="B227" s="149"/>
      <c r="C227" s="149"/>
      <c r="D227" s="150"/>
      <c r="E227" s="157"/>
    </row>
  </sheetData>
  <sheetProtection/>
  <mergeCells count="32">
    <mergeCell ref="B49:D49"/>
    <mergeCell ref="B11:D11"/>
    <mergeCell ref="C12:D12"/>
    <mergeCell ref="B14:D14"/>
    <mergeCell ref="B15:B24"/>
    <mergeCell ref="B25:D25"/>
    <mergeCell ref="B26:B43"/>
    <mergeCell ref="B2:D2"/>
    <mergeCell ref="C3:D3"/>
    <mergeCell ref="B44:D44"/>
    <mergeCell ref="B45:B48"/>
    <mergeCell ref="C32:D32"/>
    <mergeCell ref="C4:D4"/>
    <mergeCell ref="C13:D13"/>
    <mergeCell ref="B205:B217"/>
    <mergeCell ref="B73:B180"/>
    <mergeCell ref="C73:D73"/>
    <mergeCell ref="C83:D83"/>
    <mergeCell ref="C84:D84"/>
    <mergeCell ref="B50:B65"/>
    <mergeCell ref="B188:D188"/>
    <mergeCell ref="B72:D72"/>
    <mergeCell ref="B224:C226"/>
    <mergeCell ref="E224:E227"/>
    <mergeCell ref="B189:B203"/>
    <mergeCell ref="B182:B187"/>
    <mergeCell ref="C57:D57"/>
    <mergeCell ref="C61:D61"/>
    <mergeCell ref="B67:D67"/>
    <mergeCell ref="B68:B71"/>
    <mergeCell ref="C68:D68"/>
    <mergeCell ref="C182:D182"/>
  </mergeCell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2" ht="15">
      <c r="A1" s="104" t="s">
        <v>267</v>
      </c>
      <c r="B1" s="105" t="str">
        <f>'5.1.'!C8</f>
        <v>ТОВ "Бізнес Ассіст"</v>
      </c>
    </row>
    <row r="2" spans="1:2" ht="15">
      <c r="A2" s="104" t="s">
        <v>268</v>
      </c>
      <c r="B2" s="106">
        <f>'5.1.'!C9</f>
        <v>42517</v>
      </c>
    </row>
    <row r="3" spans="1:2" ht="15">
      <c r="A3" s="104" t="s">
        <v>269</v>
      </c>
      <c r="B3" s="107">
        <f>'5.1.'!C10</f>
        <v>13172184</v>
      </c>
    </row>
    <row r="4" spans="1:6" ht="15">
      <c r="A4" s="178" t="s">
        <v>153</v>
      </c>
      <c r="B4" s="178"/>
      <c r="C4" s="178"/>
      <c r="D4" s="178"/>
      <c r="E4" s="178"/>
      <c r="F4" s="178"/>
    </row>
    <row r="5" spans="1:6" ht="15">
      <c r="A5" s="3" t="s">
        <v>154</v>
      </c>
      <c r="B5" s="3" t="s">
        <v>155</v>
      </c>
      <c r="C5" s="3" t="s">
        <v>156</v>
      </c>
      <c r="D5" s="3" t="s">
        <v>157</v>
      </c>
      <c r="E5" s="3" t="s">
        <v>158</v>
      </c>
      <c r="F5" s="3" t="s">
        <v>18</v>
      </c>
    </row>
    <row r="6" spans="1:6" ht="15">
      <c r="A6" s="3">
        <v>1</v>
      </c>
      <c r="B6" s="155">
        <v>42830</v>
      </c>
      <c r="C6" s="41">
        <v>13172184</v>
      </c>
      <c r="D6" s="43"/>
      <c r="E6" s="41"/>
      <c r="F6" s="3"/>
    </row>
    <row r="7" spans="1:6" ht="15">
      <c r="A7" s="3">
        <v>2</v>
      </c>
      <c r="B7" s="155">
        <v>42849</v>
      </c>
      <c r="C7" s="41">
        <f>C6*0.9</f>
        <v>11854965.6</v>
      </c>
      <c r="D7" s="43"/>
      <c r="E7" s="41"/>
      <c r="F7" s="3"/>
    </row>
    <row r="8" spans="1:6" ht="15">
      <c r="A8" s="3">
        <v>3</v>
      </c>
      <c r="B8" s="155">
        <v>42867</v>
      </c>
      <c r="C8" s="41">
        <f>C7*0.8</f>
        <v>9483972.48</v>
      </c>
      <c r="D8" s="43"/>
      <c r="E8" s="41"/>
      <c r="F8" s="3"/>
    </row>
    <row r="9" spans="1:6" ht="15">
      <c r="A9" s="3">
        <v>4</v>
      </c>
      <c r="B9" s="155">
        <v>42885</v>
      </c>
      <c r="C9" s="41">
        <f>C6*0.7</f>
        <v>9220528.799999999</v>
      </c>
      <c r="D9" s="43"/>
      <c r="E9" s="41"/>
      <c r="F9" s="3"/>
    </row>
    <row r="10" spans="1:6" ht="15">
      <c r="A10" s="3">
        <v>5</v>
      </c>
      <c r="B10" s="155">
        <v>42951</v>
      </c>
      <c r="C10" s="41">
        <f>C9*0.9</f>
        <v>8298475.919999999</v>
      </c>
      <c r="D10" s="43"/>
      <c r="E10" s="41"/>
      <c r="F10" s="3"/>
    </row>
    <row r="11" spans="1:6" ht="15">
      <c r="A11" s="3">
        <v>6</v>
      </c>
      <c r="B11" s="155">
        <v>42965</v>
      </c>
      <c r="C11" s="41">
        <f>C10*0.9</f>
        <v>7468628.327999999</v>
      </c>
      <c r="D11" s="43"/>
      <c r="E11" s="41"/>
      <c r="F11" s="3"/>
    </row>
    <row r="12" spans="1:6" ht="15">
      <c r="A12" s="3">
        <v>7</v>
      </c>
      <c r="B12" s="155">
        <v>42982</v>
      </c>
      <c r="C12" s="41">
        <f>C10*0.8</f>
        <v>6638780.736</v>
      </c>
      <c r="D12" s="43"/>
      <c r="E12" s="41"/>
      <c r="F12" s="3"/>
    </row>
    <row r="13" spans="1:6" ht="15">
      <c r="A13" s="3">
        <v>8</v>
      </c>
      <c r="B13" s="155">
        <v>42997</v>
      </c>
      <c r="C13" s="41">
        <f>C10*0.7</f>
        <v>5808933.143999999</v>
      </c>
      <c r="D13" s="43"/>
      <c r="E13" s="41"/>
      <c r="F13" s="3"/>
    </row>
    <row r="14" spans="1:6" ht="15">
      <c r="A14" s="3">
        <v>9</v>
      </c>
      <c r="B14" s="155">
        <v>43046</v>
      </c>
      <c r="C14" s="41">
        <f>C13</f>
        <v>5808933.143999999</v>
      </c>
      <c r="D14" s="43"/>
      <c r="E14" s="41"/>
      <c r="F14" s="3"/>
    </row>
    <row r="15" spans="1:6" ht="15">
      <c r="A15" s="3">
        <v>10</v>
      </c>
      <c r="B15" s="155">
        <v>43060</v>
      </c>
      <c r="C15" s="41">
        <f>C14*0.9</f>
        <v>5228039.8296</v>
      </c>
      <c r="D15" s="43"/>
      <c r="E15" s="41"/>
      <c r="F15" s="3"/>
    </row>
    <row r="16" spans="1:6" ht="15">
      <c r="A16" s="3">
        <v>11</v>
      </c>
      <c r="B16" s="155">
        <v>43074</v>
      </c>
      <c r="C16" s="41">
        <f>C14*0.8</f>
        <v>4647146.515199999</v>
      </c>
      <c r="D16" s="43"/>
      <c r="E16" s="41"/>
      <c r="F16" s="3"/>
    </row>
    <row r="17" spans="1:6" ht="15">
      <c r="A17" s="3">
        <v>12</v>
      </c>
      <c r="B17" s="155">
        <v>43088</v>
      </c>
      <c r="C17" s="41">
        <f>C14*0.7</f>
        <v>4066253.2007999993</v>
      </c>
      <c r="D17" s="43"/>
      <c r="E17" s="41"/>
      <c r="F17" s="3"/>
    </row>
    <row r="18" spans="1:6" ht="15">
      <c r="A18" s="3"/>
      <c r="B18" s="42"/>
      <c r="C18" s="41"/>
      <c r="D18" s="43"/>
      <c r="E18" s="41"/>
      <c r="F18" s="3"/>
    </row>
    <row r="19" spans="1:6" ht="15">
      <c r="A19" s="3"/>
      <c r="B19" s="42"/>
      <c r="C19" s="41"/>
      <c r="D19" s="43"/>
      <c r="E19" s="41"/>
      <c r="F19" s="3"/>
    </row>
    <row r="20" spans="1:6" ht="15">
      <c r="A20" s="3"/>
      <c r="B20" s="42"/>
      <c r="C20" s="41"/>
      <c r="D20" s="43"/>
      <c r="E20" s="41"/>
      <c r="F20" s="3"/>
    </row>
  </sheetData>
  <sheetProtection/>
  <mergeCells count="1">
    <mergeCell ref="A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115" zoomScaleNormal="115" zoomScalePageLayoutView="0" workbookViewId="0" topLeftCell="B1">
      <selection activeCell="F26" sqref="F2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13"/>
      <c r="B1" s="184" t="s">
        <v>23</v>
      </c>
      <c r="C1" s="185"/>
      <c r="D1" s="185"/>
      <c r="E1" s="185"/>
      <c r="F1" s="185"/>
      <c r="G1" s="185"/>
      <c r="H1" s="185"/>
      <c r="I1" s="185"/>
      <c r="J1" s="186"/>
      <c r="K1" s="14"/>
      <c r="L1" s="14"/>
      <c r="M1" s="14"/>
    </row>
    <row r="2" spans="1:13" ht="15">
      <c r="A2" s="13"/>
      <c r="B2" s="187"/>
      <c r="C2" s="188"/>
      <c r="D2" s="188"/>
      <c r="E2" s="188"/>
      <c r="F2" s="188"/>
      <c r="G2" s="188"/>
      <c r="H2" s="188"/>
      <c r="I2" s="188"/>
      <c r="J2" s="189"/>
      <c r="K2" s="14"/>
      <c r="L2" s="14"/>
      <c r="M2" s="14"/>
    </row>
    <row r="3" spans="1:13" ht="15.75">
      <c r="A3" s="13"/>
      <c r="B3" s="53" t="s">
        <v>24</v>
      </c>
      <c r="C3" s="190" t="str">
        <f>'5.1.'!C6:D6</f>
        <v>станом на 01 січня 2018 року</v>
      </c>
      <c r="D3" s="191"/>
      <c r="E3" s="192"/>
      <c r="F3" s="192"/>
      <c r="G3" s="192"/>
      <c r="H3" s="192"/>
      <c r="I3" s="192"/>
      <c r="J3" s="193"/>
      <c r="K3" s="14"/>
      <c r="L3" s="14"/>
      <c r="M3" s="14"/>
    </row>
    <row r="4" spans="1:13" ht="15">
      <c r="A4" s="13"/>
      <c r="B4" s="194" t="s">
        <v>194</v>
      </c>
      <c r="C4" s="195"/>
      <c r="D4" s="15"/>
      <c r="E4" s="196" t="s">
        <v>196</v>
      </c>
      <c r="F4" s="197"/>
      <c r="G4" s="197"/>
      <c r="H4" s="197"/>
      <c r="I4" s="197"/>
      <c r="J4" s="197"/>
      <c r="K4" s="14"/>
      <c r="L4" s="14"/>
      <c r="M4" s="14"/>
    </row>
    <row r="5" spans="1:10" ht="15">
      <c r="A5" s="13"/>
      <c r="B5" s="64" t="s">
        <v>222</v>
      </c>
      <c r="C5" s="52" t="str">
        <f>'5.1.'!C4:D4</f>
        <v>АТ БАНК НАЦІОНАЛЬНІ ІНВЕСТИЦІЇ</v>
      </c>
      <c r="D5" s="16"/>
      <c r="E5" s="179" t="s">
        <v>198</v>
      </c>
      <c r="F5" s="181"/>
      <c r="G5" s="198" t="str">
        <f>'5.1.'!D27</f>
        <v>Кредитна лінія з забезпеченням</v>
      </c>
      <c r="H5" s="181"/>
      <c r="I5" s="199" t="s">
        <v>227</v>
      </c>
      <c r="J5" s="202" t="str">
        <f>'5.1.'!D45</f>
        <v>так</v>
      </c>
    </row>
    <row r="6" spans="1:10" ht="15">
      <c r="A6" s="13"/>
      <c r="B6" s="65" t="s">
        <v>223</v>
      </c>
      <c r="C6" s="52" t="str">
        <f>'5.1.'!D26</f>
        <v>282-13</v>
      </c>
      <c r="D6" s="16"/>
      <c r="E6" s="206" t="s">
        <v>208</v>
      </c>
      <c r="F6" s="180"/>
      <c r="G6" s="181"/>
      <c r="H6" s="66">
        <f>'5.1.'!D33</f>
        <v>91050410.96</v>
      </c>
      <c r="I6" s="200"/>
      <c r="J6" s="203"/>
    </row>
    <row r="7" spans="1:10" ht="15">
      <c r="A7" s="13"/>
      <c r="B7" s="65" t="s">
        <v>224</v>
      </c>
      <c r="C7" s="52" t="str">
        <f>'5.1.'!D15</f>
        <v>юридична особа</v>
      </c>
      <c r="D7" s="16"/>
      <c r="E7" s="179" t="s">
        <v>199</v>
      </c>
      <c r="F7" s="180"/>
      <c r="G7" s="181"/>
      <c r="H7" s="54">
        <f>'5.1.'!D39</f>
        <v>812</v>
      </c>
      <c r="I7" s="200"/>
      <c r="J7" s="204"/>
    </row>
    <row r="8" spans="1:10" ht="15">
      <c r="A8" s="13"/>
      <c r="B8" s="65" t="s">
        <v>225</v>
      </c>
      <c r="C8" s="52" t="str">
        <f>'5.1.'!D21</f>
        <v>агентства нерухомості,код за КВЕД 68.31</v>
      </c>
      <c r="D8" s="16"/>
      <c r="E8" s="179" t="s">
        <v>216</v>
      </c>
      <c r="F8" s="180"/>
      <c r="G8" s="181"/>
      <c r="H8" s="67" t="str">
        <f>IF(ISBLANK('5.1.'!D183),"ні","так")</f>
        <v>так</v>
      </c>
      <c r="I8" s="201"/>
      <c r="J8" s="205"/>
    </row>
    <row r="9" spans="1:10" ht="36" customHeight="1">
      <c r="A9" s="13"/>
      <c r="B9" s="65" t="s">
        <v>228</v>
      </c>
      <c r="C9" s="52" t="str">
        <f>'5.1.'!D19</f>
        <v>ні</v>
      </c>
      <c r="D9" s="16"/>
      <c r="E9" s="219" t="s">
        <v>217</v>
      </c>
      <c r="F9" s="219" t="s">
        <v>218</v>
      </c>
      <c r="G9" s="221" t="s">
        <v>25</v>
      </c>
      <c r="H9" s="219" t="s">
        <v>229</v>
      </c>
      <c r="I9" s="219" t="s">
        <v>230</v>
      </c>
      <c r="J9" s="219" t="s">
        <v>26</v>
      </c>
    </row>
    <row r="10" spans="1:10" ht="31.5" customHeight="1">
      <c r="A10" s="13"/>
      <c r="B10" s="216" t="s">
        <v>226</v>
      </c>
      <c r="C10" s="215" t="str">
        <f>'5.1.'!D18</f>
        <v>Київ</v>
      </c>
      <c r="D10" s="16"/>
      <c r="E10" s="220"/>
      <c r="F10" s="220"/>
      <c r="G10" s="222"/>
      <c r="H10" s="220"/>
      <c r="I10" s="220"/>
      <c r="J10" s="220"/>
    </row>
    <row r="11" spans="1:10" ht="15">
      <c r="A11" s="13"/>
      <c r="B11" s="217"/>
      <c r="C11" s="200"/>
      <c r="D11" s="16"/>
      <c r="E11" s="55">
        <f>'5.1.'!D28</f>
        <v>41526</v>
      </c>
      <c r="F11" s="55">
        <f>'5.1.'!D29</f>
        <v>43350</v>
      </c>
      <c r="G11" s="56">
        <f>'5.1.'!D30</f>
        <v>980</v>
      </c>
      <c r="H11" s="57">
        <f>'5.1.'!D34</f>
        <v>90000000</v>
      </c>
      <c r="I11" s="57">
        <f>'5.1.'!D36</f>
        <v>1050410.96</v>
      </c>
      <c r="J11" s="119">
        <f>'5.1.'!D31</f>
        <v>0.5</v>
      </c>
    </row>
    <row r="12" spans="1:10" ht="15">
      <c r="A12" s="13"/>
      <c r="B12" s="217"/>
      <c r="C12" s="200"/>
      <c r="D12" s="21"/>
      <c r="E12" s="55"/>
      <c r="F12" s="55"/>
      <c r="G12" s="56"/>
      <c r="H12" s="57"/>
      <c r="I12" s="57"/>
      <c r="J12" s="58"/>
    </row>
    <row r="13" spans="1:10" ht="15">
      <c r="A13" s="13"/>
      <c r="B13" s="218"/>
      <c r="C13" s="201"/>
      <c r="D13" s="21"/>
      <c r="E13" s="55"/>
      <c r="F13" s="55"/>
      <c r="G13" s="56"/>
      <c r="H13" s="57"/>
      <c r="I13" s="57"/>
      <c r="J13" s="58"/>
    </row>
    <row r="14" spans="1:10" ht="15">
      <c r="A14" s="13"/>
      <c r="B14" s="68"/>
      <c r="C14" s="69"/>
      <c r="D14" s="21"/>
      <c r="E14" s="60"/>
      <c r="F14" s="60"/>
      <c r="G14" s="61"/>
      <c r="H14" s="62"/>
      <c r="I14" s="62"/>
      <c r="J14" s="63"/>
    </row>
    <row r="15" spans="1:10" ht="15">
      <c r="A15" s="13"/>
      <c r="B15" s="194" t="s">
        <v>195</v>
      </c>
      <c r="C15" s="196"/>
      <c r="D15" s="70"/>
      <c r="E15" s="211" t="s">
        <v>197</v>
      </c>
      <c r="F15" s="212"/>
      <c r="G15" s="212"/>
      <c r="H15" s="212"/>
      <c r="I15" s="212"/>
      <c r="J15" s="213"/>
    </row>
    <row r="16" spans="1:10" ht="30">
      <c r="A16" s="13"/>
      <c r="B16" s="71" t="s">
        <v>193</v>
      </c>
      <c r="C16" s="78" t="str">
        <f>'5.1.'!D50</f>
        <v>ні</v>
      </c>
      <c r="D16" s="17"/>
      <c r="E16" s="209" t="s">
        <v>209</v>
      </c>
      <c r="F16" s="210"/>
      <c r="G16" s="80" t="s">
        <v>219</v>
      </c>
      <c r="H16" s="80" t="s">
        <v>220</v>
      </c>
      <c r="I16" s="80" t="s">
        <v>27</v>
      </c>
      <c r="J16" s="72"/>
    </row>
    <row r="17" spans="1:10" ht="16.5" customHeight="1">
      <c r="A17" s="13"/>
      <c r="B17" s="71" t="s">
        <v>210</v>
      </c>
      <c r="C17" s="79">
        <f>'5.1.'!D51</f>
        <v>42613</v>
      </c>
      <c r="D17" s="18"/>
      <c r="E17" s="182" t="s">
        <v>200</v>
      </c>
      <c r="F17" s="183"/>
      <c r="G17" s="81"/>
      <c r="H17" s="81"/>
      <c r="I17" s="73"/>
      <c r="J17" s="74"/>
    </row>
    <row r="18" spans="1:10" ht="15">
      <c r="A18" s="13"/>
      <c r="B18" s="71" t="s">
        <v>211</v>
      </c>
      <c r="C18" s="79" t="str">
        <f>'5.1.'!D52</f>
        <v>ні</v>
      </c>
      <c r="D18" s="18"/>
      <c r="E18" s="182" t="s">
        <v>201</v>
      </c>
      <c r="F18" s="183"/>
      <c r="G18" s="81"/>
      <c r="H18" s="81"/>
      <c r="I18" s="73"/>
      <c r="J18" s="74"/>
    </row>
    <row r="19" spans="1:10" ht="15">
      <c r="A19" s="13"/>
      <c r="B19" s="71" t="s">
        <v>212</v>
      </c>
      <c r="C19" s="78" t="str">
        <f>'5.1.'!D58</f>
        <v>-</v>
      </c>
      <c r="D19" s="18"/>
      <c r="E19" s="182" t="s">
        <v>202</v>
      </c>
      <c r="F19" s="183"/>
      <c r="G19" s="81"/>
      <c r="H19" s="81"/>
      <c r="I19" s="73"/>
      <c r="J19" s="74"/>
    </row>
    <row r="20" spans="1:10" ht="15">
      <c r="A20" s="13"/>
      <c r="B20" s="71" t="s">
        <v>213</v>
      </c>
      <c r="C20" s="78" t="str">
        <f>'5.1.'!D56</f>
        <v>ні</v>
      </c>
      <c r="D20" s="18"/>
      <c r="E20" s="182" t="s">
        <v>203</v>
      </c>
      <c r="F20" s="183"/>
      <c r="G20" s="81"/>
      <c r="H20" s="81"/>
      <c r="I20" s="73"/>
      <c r="J20" s="74"/>
    </row>
    <row r="21" spans="1:10" ht="15">
      <c r="A21" s="13"/>
      <c r="B21" s="71" t="s">
        <v>214</v>
      </c>
      <c r="C21" s="79" t="str">
        <f>'5.1.'!D62</f>
        <v>-</v>
      </c>
      <c r="D21" s="18"/>
      <c r="E21" s="182" t="s">
        <v>205</v>
      </c>
      <c r="F21" s="183"/>
      <c r="G21" s="81"/>
      <c r="H21" s="81"/>
      <c r="I21" s="73"/>
      <c r="J21" s="74"/>
    </row>
    <row r="22" spans="1:10" ht="15" customHeight="1">
      <c r="A22" s="13"/>
      <c r="B22" s="71" t="s">
        <v>215</v>
      </c>
      <c r="C22" s="78" t="str">
        <f>'5.1.'!D64</f>
        <v>-</v>
      </c>
      <c r="D22" s="18"/>
      <c r="E22" s="182" t="s">
        <v>204</v>
      </c>
      <c r="F22" s="183"/>
      <c r="G22" s="81"/>
      <c r="H22" s="81"/>
      <c r="I22" s="73"/>
      <c r="J22" s="74"/>
    </row>
    <row r="23" spans="1:10" ht="15.75" customHeight="1">
      <c r="A23" s="13"/>
      <c r="B23" s="71" t="s">
        <v>221</v>
      </c>
      <c r="C23" s="79" t="str">
        <f>'5.1.'!D65</f>
        <v>-</v>
      </c>
      <c r="D23" s="18"/>
      <c r="E23" s="182" t="s">
        <v>206</v>
      </c>
      <c r="F23" s="183"/>
      <c r="G23" s="81">
        <f>62000000+28000000</f>
        <v>90000000</v>
      </c>
      <c r="H23" s="81"/>
      <c r="I23" s="73" t="s">
        <v>28</v>
      </c>
      <c r="J23" s="74"/>
    </row>
    <row r="24" spans="1:10" ht="15">
      <c r="A24" s="2"/>
      <c r="B24" s="75"/>
      <c r="C24" s="75"/>
      <c r="D24" s="75"/>
      <c r="E24" s="214" t="s">
        <v>176</v>
      </c>
      <c r="F24" s="183"/>
      <c r="G24" s="51">
        <f>SUM(G17:G23)</f>
        <v>90000000</v>
      </c>
      <c r="H24" s="51">
        <f>SUM(H17:H23)</f>
        <v>0</v>
      </c>
      <c r="I24" s="76"/>
      <c r="J24" s="77"/>
    </row>
    <row r="25" spans="1:9" ht="38.25" customHeight="1">
      <c r="A25" s="2"/>
      <c r="B25" s="207"/>
      <c r="C25" s="208"/>
      <c r="D25" s="44"/>
      <c r="E25" s="44"/>
      <c r="F25" s="44"/>
      <c r="H25" s="44"/>
      <c r="I25" s="44"/>
    </row>
    <row r="26" spans="1:10" ht="45">
      <c r="A26" s="2"/>
      <c r="B26" s="108" t="s">
        <v>265</v>
      </c>
      <c r="C26" s="109" t="s">
        <v>31</v>
      </c>
      <c r="D26" s="110"/>
      <c r="E26" s="111" t="s">
        <v>270</v>
      </c>
      <c r="F26" s="112"/>
      <c r="G26" s="113"/>
      <c r="H26" s="113"/>
      <c r="I26" s="113"/>
      <c r="J26" s="113"/>
    </row>
    <row r="27" spans="1:10" ht="15">
      <c r="A27" s="2"/>
      <c r="B27" s="114" t="str">
        <f>'5.1.'!C8</f>
        <v>ТОВ "Бізнес Ассіст"</v>
      </c>
      <c r="C27" s="115">
        <f>'5.1.'!C9</f>
        <v>42517</v>
      </c>
      <c r="D27" s="116"/>
      <c r="E27" s="117">
        <f>'5.1.'!C10</f>
        <v>13172184</v>
      </c>
      <c r="F27" s="112"/>
      <c r="G27" s="113"/>
      <c r="H27" s="113"/>
      <c r="I27" s="113"/>
      <c r="J27" s="113"/>
    </row>
    <row r="30" spans="2:3" ht="53.25" customHeight="1">
      <c r="B30" s="207" t="s">
        <v>207</v>
      </c>
      <c r="C30" s="208"/>
    </row>
  </sheetData>
  <sheetProtection/>
  <mergeCells count="32">
    <mergeCell ref="H9:H10"/>
    <mergeCell ref="J9:J10"/>
    <mergeCell ref="I9:I10"/>
    <mergeCell ref="F9:F10"/>
    <mergeCell ref="E9:E10"/>
    <mergeCell ref="G9:G10"/>
    <mergeCell ref="E20:F20"/>
    <mergeCell ref="E21:F21"/>
    <mergeCell ref="C10:C13"/>
    <mergeCell ref="E23:F23"/>
    <mergeCell ref="B10:B13"/>
    <mergeCell ref="E22:F22"/>
    <mergeCell ref="E6:G6"/>
    <mergeCell ref="E7:G7"/>
    <mergeCell ref="B30:C30"/>
    <mergeCell ref="B25:C25"/>
    <mergeCell ref="E16:F16"/>
    <mergeCell ref="B15:C15"/>
    <mergeCell ref="E15:J15"/>
    <mergeCell ref="E24:F24"/>
    <mergeCell ref="E18:F18"/>
    <mergeCell ref="E19:F19"/>
    <mergeCell ref="E8:G8"/>
    <mergeCell ref="E17:F17"/>
    <mergeCell ref="B1:J2"/>
    <mergeCell ref="C3:J3"/>
    <mergeCell ref="B4:C4"/>
    <mergeCell ref="E4:J4"/>
    <mergeCell ref="E5:F5"/>
    <mergeCell ref="G5:H5"/>
    <mergeCell ref="I5:I8"/>
    <mergeCell ref="J5:J8"/>
  </mergeCells>
  <hyperlinks>
    <hyperlink ref="I18:I23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4" t="s">
        <v>20</v>
      </c>
    </row>
    <row r="2" spans="1:23" ht="15">
      <c r="A2" s="46" t="s">
        <v>63</v>
      </c>
      <c r="B2" s="47" t="str">
        <f>'5.1.'!D74</f>
        <v>м.Київ</v>
      </c>
      <c r="C2" s="47" t="str">
        <f>'5.1.'!E74</f>
        <v>м.Київ</v>
      </c>
      <c r="D2" s="47" t="e">
        <f>'5.1.'!#REF!</f>
        <v>#REF!</v>
      </c>
      <c r="E2" s="47" t="e">
        <f>'5.1.'!#REF!</f>
        <v>#REF!</v>
      </c>
      <c r="F2" s="47" t="e">
        <f>'5.1.'!#REF!</f>
        <v>#REF!</v>
      </c>
      <c r="G2" s="47" t="e">
        <f>'5.1.'!#REF!</f>
        <v>#REF!</v>
      </c>
      <c r="H2" s="47" t="e">
        <f>'5.1.'!#REF!</f>
        <v>#REF!</v>
      </c>
      <c r="I2" s="47">
        <f>'5.1.'!F74</f>
        <v>0</v>
      </c>
      <c r="J2" s="47">
        <f>'5.1.'!G74</f>
        <v>0</v>
      </c>
      <c r="K2" s="47">
        <f>'5.1.'!H74</f>
        <v>0</v>
      </c>
      <c r="L2" s="47">
        <f>'5.1.'!I74</f>
        <v>0</v>
      </c>
      <c r="M2" s="47">
        <f>'5.1.'!J74</f>
        <v>0</v>
      </c>
      <c r="N2" s="47">
        <f>'5.1.'!K74</f>
        <v>0</v>
      </c>
      <c r="O2" s="47">
        <f>'5.1.'!L74</f>
        <v>0</v>
      </c>
      <c r="P2" s="47">
        <f>'5.1.'!M74</f>
        <v>0</v>
      </c>
      <c r="Q2" s="47">
        <f>'5.1.'!N74</f>
        <v>0</v>
      </c>
      <c r="R2" s="47">
        <f>'5.1.'!O74</f>
        <v>0</v>
      </c>
      <c r="S2" s="47">
        <f>'5.1.'!P74</f>
        <v>0</v>
      </c>
      <c r="T2" s="47">
        <f>'5.1.'!Q74</f>
        <v>0</v>
      </c>
      <c r="U2" s="47">
        <f>'5.1.'!R74</f>
        <v>0</v>
      </c>
      <c r="V2" s="47">
        <f>'5.1.'!S74</f>
        <v>0</v>
      </c>
      <c r="W2" s="47">
        <f>'5.1.'!T74</f>
        <v>0</v>
      </c>
    </row>
    <row r="3" spans="1:23" ht="15">
      <c r="A3" s="19" t="s">
        <v>174</v>
      </c>
      <c r="B3" s="49">
        <f>'5.1.'!D75</f>
        <v>62000000</v>
      </c>
      <c r="C3" s="49">
        <f>'5.1.'!E75</f>
        <v>28000000</v>
      </c>
      <c r="D3" s="49" t="e">
        <f>'5.1.'!#REF!</f>
        <v>#REF!</v>
      </c>
      <c r="E3" s="49" t="e">
        <f>'5.1.'!#REF!</f>
        <v>#REF!</v>
      </c>
      <c r="F3" s="49" t="e">
        <f>'5.1.'!#REF!</f>
        <v>#REF!</v>
      </c>
      <c r="G3" s="49" t="e">
        <f>'5.1.'!#REF!</f>
        <v>#REF!</v>
      </c>
      <c r="H3" s="49" t="e">
        <f>'5.1.'!#REF!</f>
        <v>#REF!</v>
      </c>
      <c r="I3" s="49">
        <f>'5.1.'!F75</f>
        <v>0</v>
      </c>
      <c r="J3" s="49">
        <f>'5.1.'!G75</f>
        <v>0</v>
      </c>
      <c r="K3" s="49">
        <f>'5.1.'!H75</f>
        <v>0</v>
      </c>
      <c r="L3" s="49">
        <f>'5.1.'!I75</f>
        <v>0</v>
      </c>
      <c r="M3" s="49">
        <f>'5.1.'!J75</f>
        <v>0</v>
      </c>
      <c r="N3" s="49">
        <f>'5.1.'!K75</f>
        <v>0</v>
      </c>
      <c r="O3" s="49">
        <f>'5.1.'!L75</f>
        <v>0</v>
      </c>
      <c r="P3" s="49">
        <f>'5.1.'!M75</f>
        <v>0</v>
      </c>
      <c r="Q3" s="49">
        <f>'5.1.'!N75</f>
        <v>0</v>
      </c>
      <c r="R3" s="49">
        <f>'5.1.'!O75</f>
        <v>0</v>
      </c>
      <c r="S3" s="49">
        <f>'5.1.'!P75</f>
        <v>0</v>
      </c>
      <c r="T3" s="49">
        <f>'5.1.'!Q75</f>
        <v>0</v>
      </c>
      <c r="U3" s="49">
        <f>'5.1.'!R75</f>
        <v>0</v>
      </c>
      <c r="V3" s="49">
        <f>'5.1.'!S75</f>
        <v>0</v>
      </c>
      <c r="W3" s="49">
        <f>'5.1.'!T75</f>
        <v>0</v>
      </c>
    </row>
    <row r="4" spans="1:23" ht="15">
      <c r="A4" s="19" t="s">
        <v>65</v>
      </c>
      <c r="B4" s="50" t="str">
        <f>IF('5.1.'!D76=0," ",'5.1.'!D76)</f>
        <v>00.00.0000</v>
      </c>
      <c r="C4" s="50" t="str">
        <f>IF('5.1.'!E76=0," ",'5.1.'!E76)</f>
        <v>00.00.0000</v>
      </c>
      <c r="D4" s="50" t="e">
        <f>IF('5.1.'!#REF!=0," ",'5.1.'!#REF!)</f>
        <v>#REF!</v>
      </c>
      <c r="E4" s="50" t="e">
        <f>IF('5.1.'!#REF!=0," ",'5.1.'!#REF!)</f>
        <v>#REF!</v>
      </c>
      <c r="F4" s="50" t="e">
        <f>IF('5.1.'!#REF!=0," ",'5.1.'!#REF!)</f>
        <v>#REF!</v>
      </c>
      <c r="G4" s="50" t="e">
        <f>IF('5.1.'!#REF!=0," ",'5.1.'!#REF!)</f>
        <v>#REF!</v>
      </c>
      <c r="H4" s="50" t="e">
        <f>IF('5.1.'!#REF!=0," ",'5.1.'!#REF!)</f>
        <v>#REF!</v>
      </c>
      <c r="I4" s="50" t="str">
        <f>IF('5.1.'!F76=0," ",'5.1.'!F76)</f>
        <v> </v>
      </c>
      <c r="J4" s="50" t="str">
        <f>IF('5.1.'!G76=0," ",'5.1.'!G76)</f>
        <v> </v>
      </c>
      <c r="K4" s="50" t="str">
        <f>IF('5.1.'!H76=0," ",'5.1.'!H76)</f>
        <v> </v>
      </c>
      <c r="L4" s="50" t="str">
        <f>IF('5.1.'!I76=0," ",'5.1.'!I76)</f>
        <v> </v>
      </c>
      <c r="M4" s="50" t="str">
        <f>IF('5.1.'!J76=0," ",'5.1.'!J76)</f>
        <v> </v>
      </c>
      <c r="N4" s="50" t="str">
        <f>IF('5.1.'!K76=0," ",'5.1.'!K76)</f>
        <v> </v>
      </c>
      <c r="O4" s="50" t="str">
        <f>IF('5.1.'!L76=0," ",'5.1.'!L76)</f>
        <v> </v>
      </c>
      <c r="P4" s="50" t="str">
        <f>IF('5.1.'!M76=0," ",'5.1.'!M76)</f>
        <v> </v>
      </c>
      <c r="Q4" s="50" t="str">
        <f>IF('5.1.'!N76=0," ",'5.1.'!N76)</f>
        <v> </v>
      </c>
      <c r="R4" s="50" t="str">
        <f>IF('5.1.'!O76=0," ",'5.1.'!O76)</f>
        <v> </v>
      </c>
      <c r="S4" s="50" t="str">
        <f>IF('5.1.'!P76=0," ",'5.1.'!P76)</f>
        <v> </v>
      </c>
      <c r="T4" s="50" t="str">
        <f>IF('5.1.'!Q76=0," ",'5.1.'!Q76)</f>
        <v> </v>
      </c>
      <c r="U4" s="50" t="str">
        <f>IF('5.1.'!R76=0," ",'5.1.'!R76)</f>
        <v> </v>
      </c>
      <c r="V4" s="50" t="str">
        <f>IF('5.1.'!S76=0," ",'5.1.'!S76)</f>
        <v> </v>
      </c>
      <c r="W4" s="50" t="str">
        <f>IF('5.1.'!T76=0," ",'5.1.'!T76)</f>
        <v> </v>
      </c>
    </row>
    <row r="5" spans="1:23" ht="15">
      <c r="A5" s="19" t="s">
        <v>175</v>
      </c>
      <c r="B5" s="49" t="str">
        <f>'5.1.'!D77</f>
        <v>не проводилась</v>
      </c>
      <c r="C5" s="49" t="str">
        <f>'5.1.'!E77</f>
        <v>не проводилась</v>
      </c>
      <c r="D5" s="49" t="e">
        <f>'5.1.'!#REF!</f>
        <v>#REF!</v>
      </c>
      <c r="E5" s="49" t="e">
        <f>'5.1.'!#REF!</f>
        <v>#REF!</v>
      </c>
      <c r="F5" s="49" t="e">
        <f>'5.1.'!#REF!</f>
        <v>#REF!</v>
      </c>
      <c r="G5" s="49" t="e">
        <f>'5.1.'!#REF!</f>
        <v>#REF!</v>
      </c>
      <c r="H5" s="49" t="e">
        <f>'5.1.'!#REF!</f>
        <v>#REF!</v>
      </c>
      <c r="I5" s="49">
        <f>'5.1.'!F77</f>
        <v>0</v>
      </c>
      <c r="J5" s="49">
        <f>'5.1.'!G77</f>
        <v>0</v>
      </c>
      <c r="K5" s="49">
        <f>'5.1.'!H77</f>
        <v>0</v>
      </c>
      <c r="L5" s="49">
        <f>'5.1.'!I77</f>
        <v>0</v>
      </c>
      <c r="M5" s="49">
        <f>'5.1.'!J77</f>
        <v>0</v>
      </c>
      <c r="N5" s="49">
        <f>'5.1.'!K77</f>
        <v>0</v>
      </c>
      <c r="O5" s="49">
        <f>'5.1.'!L77</f>
        <v>0</v>
      </c>
      <c r="P5" s="49">
        <f>'5.1.'!M77</f>
        <v>0</v>
      </c>
      <c r="Q5" s="49">
        <f>'5.1.'!N77</f>
        <v>0</v>
      </c>
      <c r="R5" s="49">
        <f>'5.1.'!O77</f>
        <v>0</v>
      </c>
      <c r="S5" s="49">
        <f>'5.1.'!P77</f>
        <v>0</v>
      </c>
      <c r="T5" s="49">
        <f>'5.1.'!Q77</f>
        <v>0</v>
      </c>
      <c r="U5" s="49">
        <f>'5.1.'!R77</f>
        <v>0</v>
      </c>
      <c r="V5" s="49">
        <f>'5.1.'!S77</f>
        <v>0</v>
      </c>
      <c r="W5" s="49">
        <f>'5.1.'!T77</f>
        <v>0</v>
      </c>
    </row>
    <row r="6" spans="1:23" ht="22.5">
      <c r="A6" s="19" t="s">
        <v>67</v>
      </c>
      <c r="B6" s="47" t="str">
        <f>'5.1.'!D79</f>
        <v>Цінні папери, що внесені до біржового реїстру</v>
      </c>
      <c r="C6" s="47" t="str">
        <f>'5.1.'!E79</f>
        <v>Цінні папери, що внесені до біржового реїстру</v>
      </c>
      <c r="D6" s="47" t="e">
        <f>'5.1.'!#REF!</f>
        <v>#REF!</v>
      </c>
      <c r="E6" s="47" t="e">
        <f>'5.1.'!#REF!</f>
        <v>#REF!</v>
      </c>
      <c r="F6" s="47" t="e">
        <f>'5.1.'!#REF!</f>
        <v>#REF!</v>
      </c>
      <c r="G6" s="47" t="e">
        <f>'5.1.'!#REF!</f>
        <v>#REF!</v>
      </c>
      <c r="H6" s="47" t="e">
        <f>'5.1.'!#REF!</f>
        <v>#REF!</v>
      </c>
      <c r="I6" s="47">
        <f>'5.1.'!F79</f>
        <v>0</v>
      </c>
      <c r="J6" s="47">
        <f>'5.1.'!G79</f>
        <v>0</v>
      </c>
      <c r="K6" s="47">
        <f>'5.1.'!H79</f>
        <v>0</v>
      </c>
      <c r="L6" s="47">
        <f>'5.1.'!I79</f>
        <v>0</v>
      </c>
      <c r="M6" s="47">
        <f>'5.1.'!J79</f>
        <v>0</v>
      </c>
      <c r="N6" s="47">
        <f>'5.1.'!K79</f>
        <v>0</v>
      </c>
      <c r="O6" s="47">
        <f>'5.1.'!L79</f>
        <v>0</v>
      </c>
      <c r="P6" s="47">
        <f>'5.1.'!M79</f>
        <v>0</v>
      </c>
      <c r="Q6" s="47">
        <f>'5.1.'!N79</f>
        <v>0</v>
      </c>
      <c r="R6" s="47">
        <f>'5.1.'!O79</f>
        <v>0</v>
      </c>
      <c r="S6" s="47">
        <f>'5.1.'!P79</f>
        <v>0</v>
      </c>
      <c r="T6" s="47">
        <f>'5.1.'!Q79</f>
        <v>0</v>
      </c>
      <c r="U6" s="47">
        <f>'5.1.'!R79</f>
        <v>0</v>
      </c>
      <c r="V6" s="47">
        <f>'5.1.'!S79</f>
        <v>0</v>
      </c>
      <c r="W6" s="47">
        <f>'5.1.'!T79</f>
        <v>0</v>
      </c>
    </row>
    <row r="7" spans="1:23" s="59" customFormat="1" ht="119.25" customHeight="1">
      <c r="A7" s="48" t="s">
        <v>68</v>
      </c>
      <c r="B7" s="47" t="str">
        <f>'5.1.'!D80</f>
        <v>Акції прості іменні</v>
      </c>
      <c r="C7" s="47" t="str">
        <f>'5.1.'!E80</f>
        <v>Акції прості іменні</v>
      </c>
      <c r="D7" s="47" t="e">
        <f>'5.1.'!#REF!</f>
        <v>#REF!</v>
      </c>
      <c r="E7" s="47" t="e">
        <f>'5.1.'!#REF!</f>
        <v>#REF!</v>
      </c>
      <c r="F7" s="47" t="e">
        <f>'5.1.'!#REF!</f>
        <v>#REF!</v>
      </c>
      <c r="G7" s="47" t="e">
        <f>'5.1.'!#REF!</f>
        <v>#REF!</v>
      </c>
      <c r="H7" s="47" t="e">
        <f>'5.1.'!#REF!</f>
        <v>#REF!</v>
      </c>
      <c r="I7" s="47">
        <f>'5.1.'!F80</f>
        <v>0</v>
      </c>
      <c r="J7" s="47">
        <f>'5.1.'!G80</f>
        <v>0</v>
      </c>
      <c r="K7" s="47">
        <f>'5.1.'!H80</f>
        <v>0</v>
      </c>
      <c r="L7" s="47">
        <f>'5.1.'!I80</f>
        <v>0</v>
      </c>
      <c r="M7" s="47">
        <f>'5.1.'!J80</f>
        <v>0</v>
      </c>
      <c r="N7" s="47">
        <f>'5.1.'!K80</f>
        <v>0</v>
      </c>
      <c r="O7" s="47">
        <f>'5.1.'!L80</f>
        <v>0</v>
      </c>
      <c r="P7" s="47">
        <f>'5.1.'!M80</f>
        <v>0</v>
      </c>
      <c r="Q7" s="47">
        <f>'5.1.'!N80</f>
        <v>0</v>
      </c>
      <c r="R7" s="47">
        <f>'5.1.'!O80</f>
        <v>0</v>
      </c>
      <c r="S7" s="47">
        <f>'5.1.'!P80</f>
        <v>0</v>
      </c>
      <c r="T7" s="47">
        <f>'5.1.'!Q80</f>
        <v>0</v>
      </c>
      <c r="U7" s="47">
        <f>'5.1.'!R80</f>
        <v>0</v>
      </c>
      <c r="V7" s="47">
        <f>'5.1.'!S80</f>
        <v>0</v>
      </c>
      <c r="W7" s="47">
        <f>'5.1.'!T80</f>
        <v>0</v>
      </c>
    </row>
    <row r="8" spans="1:23" ht="33.75">
      <c r="A8" s="48" t="s">
        <v>69</v>
      </c>
      <c r="B8" s="47" t="str">
        <f>'5.1.'!D81</f>
        <v>так</v>
      </c>
      <c r="C8" s="47" t="str">
        <f>'5.1.'!E81</f>
        <v>так</v>
      </c>
      <c r="D8" s="47" t="e">
        <f>'5.1.'!#REF!</f>
        <v>#REF!</v>
      </c>
      <c r="E8" s="47" t="e">
        <f>'5.1.'!#REF!</f>
        <v>#REF!</v>
      </c>
      <c r="F8" s="47" t="e">
        <f>'5.1.'!#REF!</f>
        <v>#REF!</v>
      </c>
      <c r="G8" s="47" t="e">
        <f>'5.1.'!#REF!</f>
        <v>#REF!</v>
      </c>
      <c r="H8" s="47" t="e">
        <f>'5.1.'!#REF!</f>
        <v>#REF!</v>
      </c>
      <c r="I8" s="47">
        <f>'5.1.'!F81</f>
        <v>0</v>
      </c>
      <c r="J8" s="47">
        <f>'5.1.'!G81</f>
        <v>0</v>
      </c>
      <c r="K8" s="47">
        <f>'5.1.'!H81</f>
        <v>0</v>
      </c>
      <c r="L8" s="47">
        <f>'5.1.'!I81</f>
        <v>0</v>
      </c>
      <c r="M8" s="47">
        <f>'5.1.'!J81</f>
        <v>0</v>
      </c>
      <c r="N8" s="47">
        <f>'5.1.'!K81</f>
        <v>0</v>
      </c>
      <c r="O8" s="47">
        <f>'5.1.'!L81</f>
        <v>0</v>
      </c>
      <c r="P8" s="47">
        <f>'5.1.'!M81</f>
        <v>0</v>
      </c>
      <c r="Q8" s="47">
        <f>'5.1.'!N81</f>
        <v>0</v>
      </c>
      <c r="R8" s="47">
        <f>'5.1.'!O81</f>
        <v>0</v>
      </c>
      <c r="S8" s="47">
        <f>'5.1.'!P81</f>
        <v>0</v>
      </c>
      <c r="T8" s="47">
        <f>'5.1.'!Q81</f>
        <v>0</v>
      </c>
      <c r="U8" s="47">
        <f>'5.1.'!R81</f>
        <v>0</v>
      </c>
      <c r="V8" s="47">
        <f>'5.1.'!S81</f>
        <v>0</v>
      </c>
      <c r="W8" s="47">
        <f>'5.1.'!T81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Карпо Марія</cp:lastModifiedBy>
  <cp:lastPrinted>2017-12-19T11:00:01Z</cp:lastPrinted>
  <dcterms:created xsi:type="dcterms:W3CDTF">2015-10-12T12:03:25Z</dcterms:created>
  <dcterms:modified xsi:type="dcterms:W3CDTF">2018-01-09T13:40:46Z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