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645" windowWidth="19320" windowHeight="865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<sst xmlns="http://schemas.openxmlformats.org/spreadsheetml/2006/main" count="216" uniqueCount="105">
  <si>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</si>
  <si>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</si>
  <si>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</si>
  <si>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</si>
  <si>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</si>
  <si>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</si>
  <si>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</si>
  <si>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</si>
  <si>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Добування декоративного та будівельного каменю, вапняку, гіпсу, крейди та глинистого сланцю</t>
  </si>
  <si>
    <t>Дата оцінки активу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</si>
  <si>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</si>
  <si>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</si>
  <si>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</si>
  <si>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</si>
  <si>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</si>
  <si>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</si>
  <si>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</si>
  <si>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</si>
  <si>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</si>
  <si>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</si>
  <si>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</si>
  <si>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</si>
  <si>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</si>
  <si>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</si>
  <si>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</si>
  <si>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</si>
  <si>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</si>
  <si>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</si>
  <si>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</si>
  <si>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</si>
  <si>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</si>
  <si>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</si>
  <si>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</si>
  <si>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</si>
  <si>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</si>
  <si>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</si>
  <si>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</si>
  <si>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</si>
  <si>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</si>
  <si>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</si>
  <si>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</si>
  <si>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</si>
  <si>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</si>
  <si>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</si>
  <si>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</si>
  <si>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</si>
  <si>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</si>
  <si>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</si>
  <si>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</si>
  <si>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</si>
  <si>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</si>
  <si>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ні</t>
  </si>
  <si>
    <t>так</t>
  </si>
  <si>
    <t>нерухомість</t>
  </si>
  <si>
    <t>фінансова порука фізичної особи</t>
  </si>
  <si>
    <t>майнові права</t>
  </si>
  <si>
    <t>рухоме майно</t>
  </si>
  <si>
    <t>Екскаватор Е-2503 2004 року ; Екскаватор ЕО-ЕКГ-5 2005 року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</si>
  <si>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</si>
  <si>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СОД ПП «Габ'яно»;
ТОВ "Бізнес Ассіст"</t>
  </si>
  <si>
    <t>Кредитний договір (№):</t>
  </si>
  <si>
    <t>юридична особа
фізична особа</t>
  </si>
  <si>
    <t>Місцезнаходження Позичальника (область, місто):</t>
  </si>
  <si>
    <t>Хмельницька область, Старосинявський район, село Нова Синявка</t>
  </si>
  <si>
    <t>Хмельницька область, Старосинявський район, село Нова Синявка;
Київська область, місто Вишгород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</si>
  <si>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</si>
  <si>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</si>
  <si>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</si>
  <si>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</si>
  <si>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</si>
  <si>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</si>
  <si>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</si>
  <si>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</si>
  <si>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</si>
  <si>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</si>
  <si>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</si>
  <si>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</si>
  <si>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</si>
  <si>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-</t>
  </si>
  <si>
    <t>2013 рік</t>
  </si>
  <si>
    <t xml:space="preserve"> 16.01.2008</t>
  </si>
  <si>
    <t xml:space="preserve"> 16.01.2018</t>
  </si>
  <si>
    <t xml:space="preserve"> 05.06.2008</t>
  </si>
  <si>
    <t>Кредит для поповнення обігових коштів та купівлі обладнання;
кредит на особисті потреби;
кредит на поточні потреби під заставу</t>
  </si>
  <si>
    <t>24.11.2011; 24.11.2011; 
08.06.2012</t>
  </si>
  <si>
    <t>майнова порука фізичної особи</t>
  </si>
  <si>
    <t xml:space="preserve">нерухоме майно, 3 земельні ділянки, заг. пл. 6 га </t>
  </si>
  <si>
    <t>нерухоме майно, 6 земельних ділянок заг пл. 12 га,   Цільове призначення - ведення особистого селянського господарства</t>
  </si>
  <si>
    <t xml:space="preserve"> Старосинявський район , Хмельницької обл.</t>
  </si>
  <si>
    <t xml:space="preserve"> Старосинявський район,  Хмельницької обл.</t>
  </si>
  <si>
    <t xml:space="preserve">1 земельна ділянка, заг. пл. 2 га для ведення особистого селянського господарства </t>
  </si>
  <si>
    <t>Яблунівська сільська рада Макарівського р-ну Київської області</t>
  </si>
  <si>
    <t>майнові права на отримання грошових коштів, які будуть отримані Заставодавцем, як оплата вартості товарів відповідно до умов Контракту</t>
  </si>
  <si>
    <t>місто Київ</t>
  </si>
  <si>
    <t>частка в  розмірі 20% в  Статутному капіталі Позичальника</t>
  </si>
  <si>
    <t>солідарний боржник</t>
  </si>
  <si>
    <t>АР Крим, м. Ялта, смт. Гаспра</t>
  </si>
  <si>
    <t xml:space="preserve"> 01.09.2014</t>
  </si>
  <si>
    <t>Земельна ділянка, загальною площею 0,01 га</t>
  </si>
  <si>
    <t>Однокімнатна квартира, загальною площею 42,60 кв.м.</t>
  </si>
  <si>
    <t>Київська область, місто Вишгород</t>
  </si>
  <si>
    <t>Визнані такими, що не відбулись (відсутність зареєстрованих учасників)</t>
  </si>
  <si>
    <t>станом на 01.01.2018</t>
  </si>
  <si>
    <t>АТ "ДЕЛЬТА БАНК"</t>
  </si>
  <si>
    <t>ВКЛ-2001750;
11284232000;
11356215000 (11356215001)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</si>
</sst>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  <numFmt numFmtId="187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41" fontId="46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 horizontal="center"/>
    </xf>
    <xf numFmtId="4" fontId="48" fillId="0" borderId="10" xfId="0" applyNumberFormat="1" applyFont="1" applyFill="1" applyBorder="1" applyAlignment="1" applyProtection="1">
      <alignment vertical="center" wrapText="1"/>
      <protection locked="0"/>
    </xf>
    <xf numFmtId="4" fontId="48" fillId="0" borderId="10" xfId="0" applyNumberFormat="1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Alignment="1" applyProtection="1">
      <alignment horizontal="right"/>
      <protection/>
    </xf>
    <xf numFmtId="185" fontId="0" fillId="0" borderId="10" xfId="61" applyNumberFormat="1" applyFont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14" fontId="46" fillId="0" borderId="10" xfId="0" applyNumberFormat="1" applyFont="1" applyBorder="1" applyAlignment="1">
      <alignment horizontal="center" wrapText="1"/>
    </xf>
    <xf numFmtId="187" fontId="46" fillId="0" borderId="10" xfId="0" applyNumberFormat="1" applyFont="1" applyBorder="1" applyAlignment="1">
      <alignment horizontal="center" wrapText="1"/>
    </xf>
    <xf numFmtId="187" fontId="46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center"/>
    </xf>
    <xf numFmtId="4" fontId="48" fillId="0" borderId="10" xfId="0" applyNumberFormat="1" applyFont="1" applyFill="1" applyBorder="1" applyAlignment="1">
      <alignment horizontal="center"/>
    </xf>
    <xf numFmtId="185" fontId="0" fillId="0" borderId="10" xfId="61" applyNumberFormat="1" applyFont="1" applyBorder="1" applyAlignment="1">
      <alignment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8" fillId="0" borderId="0" xfId="0" applyFont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43</xdr:row>
      <xdr:rowOff>66675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90" zoomScaleNormal="90" zoomScalePageLayoutView="0" workbookViewId="0" topLeftCell="A4">
      <selection activeCell="L6" sqref="L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4" t="s">
        <v>2</v>
      </c>
      <c r="C1" s="85"/>
      <c r="D1" s="85"/>
      <c r="E1" s="85"/>
      <c r="F1" s="85"/>
      <c r="G1" s="85"/>
      <c r="H1" s="85"/>
      <c r="I1" s="85"/>
      <c r="J1" s="86"/>
      <c r="K1" s="5"/>
      <c r="L1" s="5"/>
      <c r="M1" s="5"/>
    </row>
    <row r="2" spans="1:13" ht="15">
      <c r="A2" s="4"/>
      <c r="B2" s="87"/>
      <c r="C2" s="88"/>
      <c r="D2" s="88"/>
      <c r="E2" s="88"/>
      <c r="F2" s="88"/>
      <c r="G2" s="88"/>
      <c r="H2" s="88"/>
      <c r="I2" s="88"/>
      <c r="J2" s="89"/>
      <c r="K2" s="5"/>
      <c r="L2" s="5"/>
      <c r="M2" s="5"/>
    </row>
    <row r="3" spans="1:13" ht="15.75">
      <c r="A3" s="4"/>
      <c r="B3" s="25" t="s">
        <v>3</v>
      </c>
      <c r="C3" s="90" t="s">
        <v>102</v>
      </c>
      <c r="D3" s="91"/>
      <c r="E3" s="92"/>
      <c r="F3" s="92"/>
      <c r="G3" s="92"/>
      <c r="H3" s="92"/>
      <c r="I3" s="92"/>
      <c r="J3" s="93"/>
      <c r="K3" s="5"/>
      <c r="L3" s="5"/>
      <c r="M3" s="5"/>
    </row>
    <row r="4" spans="1:13" ht="15">
      <c r="A4" s="4"/>
      <c r="B4" s="94" t="s">
        <v>19</v>
      </c>
      <c r="C4" s="95"/>
      <c r="D4" s="6"/>
      <c r="E4" s="96" t="s">
        <v>21</v>
      </c>
      <c r="F4" s="97"/>
      <c r="G4" s="97"/>
      <c r="H4" s="97"/>
      <c r="I4" s="97"/>
      <c r="J4" s="97"/>
      <c r="K4" s="5"/>
      <c r="L4" s="5"/>
      <c r="M4" s="5"/>
    </row>
    <row r="5" spans="1:10" ht="61.5" customHeight="1">
      <c r="A5" s="4"/>
      <c r="B5" s="35" t="s">
        <v>45</v>
      </c>
      <c r="C5" s="24" t="s">
        <v>103</v>
      </c>
      <c r="D5" s="7"/>
      <c r="E5" s="76" t="s">
        <v>23</v>
      </c>
      <c r="F5" s="78"/>
      <c r="G5" s="112" t="s">
        <v>83</v>
      </c>
      <c r="H5" s="113"/>
      <c r="I5" s="79" t="s">
        <v>48</v>
      </c>
      <c r="J5" s="108" t="s">
        <v>52</v>
      </c>
    </row>
    <row r="6" spans="1:12" ht="48" customHeight="1">
      <c r="A6" s="4"/>
      <c r="B6" s="36" t="s">
        <v>60</v>
      </c>
      <c r="C6" s="62" t="s">
        <v>104</v>
      </c>
      <c r="D6" s="7"/>
      <c r="E6" s="98" t="s">
        <v>65</v>
      </c>
      <c r="F6" s="77"/>
      <c r="G6" s="78"/>
      <c r="H6" s="60">
        <f>H11+I11+(H12+I12+I13+H13)*L6</f>
        <v>41292345.94</v>
      </c>
      <c r="I6" s="80"/>
      <c r="J6" s="109"/>
      <c r="L6" s="118">
        <v>28.067223</v>
      </c>
    </row>
    <row r="7" spans="1:10" ht="30">
      <c r="A7" s="4"/>
      <c r="B7" s="36" t="s">
        <v>46</v>
      </c>
      <c r="C7" s="62" t="s">
        <v>61</v>
      </c>
      <c r="D7" s="7"/>
      <c r="E7" s="76" t="s">
        <v>24</v>
      </c>
      <c r="F7" s="77"/>
      <c r="G7" s="78"/>
      <c r="H7" s="26">
        <v>2832</v>
      </c>
      <c r="I7" s="80"/>
      <c r="J7" s="110"/>
    </row>
    <row r="8" spans="1:10" ht="60">
      <c r="A8" s="4"/>
      <c r="B8" s="36" t="s">
        <v>47</v>
      </c>
      <c r="C8" s="62" t="s">
        <v>8</v>
      </c>
      <c r="D8" s="7"/>
      <c r="E8" s="76" t="s">
        <v>39</v>
      </c>
      <c r="F8" s="77"/>
      <c r="G8" s="78"/>
      <c r="H8" s="37" t="s">
        <v>52</v>
      </c>
      <c r="I8" s="81"/>
      <c r="J8" s="111"/>
    </row>
    <row r="9" spans="1:10" ht="36" customHeight="1">
      <c r="A9" s="4"/>
      <c r="B9" s="36" t="s">
        <v>49</v>
      </c>
      <c r="C9" s="24" t="s">
        <v>51</v>
      </c>
      <c r="D9" s="7"/>
      <c r="E9" s="74" t="s">
        <v>40</v>
      </c>
      <c r="F9" s="74" t="s">
        <v>41</v>
      </c>
      <c r="G9" s="82" t="s">
        <v>4</v>
      </c>
      <c r="H9" s="74" t="s">
        <v>66</v>
      </c>
      <c r="I9" s="74" t="s">
        <v>67</v>
      </c>
      <c r="J9" s="74" t="s">
        <v>5</v>
      </c>
    </row>
    <row r="10" spans="1:10" ht="31.5" customHeight="1">
      <c r="A10" s="4"/>
      <c r="B10" s="71" t="s">
        <v>62</v>
      </c>
      <c r="C10" s="102" t="s">
        <v>64</v>
      </c>
      <c r="D10" s="7"/>
      <c r="E10" s="75"/>
      <c r="F10" s="75"/>
      <c r="G10" s="83"/>
      <c r="H10" s="75"/>
      <c r="I10" s="75"/>
      <c r="J10" s="75"/>
    </row>
    <row r="11" spans="1:10" ht="15">
      <c r="A11" s="4"/>
      <c r="B11" s="72"/>
      <c r="C11" s="103"/>
      <c r="D11" s="7"/>
      <c r="E11" s="27">
        <v>40071</v>
      </c>
      <c r="F11" s="27">
        <v>40501</v>
      </c>
      <c r="G11" s="28">
        <v>980</v>
      </c>
      <c r="H11" s="61">
        <v>20000000</v>
      </c>
      <c r="I11" s="61">
        <v>14639534.46</v>
      </c>
      <c r="J11" s="29">
        <v>0</v>
      </c>
    </row>
    <row r="12" spans="1:10" ht="15">
      <c r="A12" s="4"/>
      <c r="B12" s="72"/>
      <c r="C12" s="103"/>
      <c r="D12" s="12"/>
      <c r="E12" s="27" t="s">
        <v>80</v>
      </c>
      <c r="F12" s="27" t="s">
        <v>81</v>
      </c>
      <c r="G12" s="28">
        <v>840</v>
      </c>
      <c r="H12" s="61">
        <f>505208.89/L6</f>
        <v>17999.959953287864</v>
      </c>
      <c r="I12" s="61">
        <f>887037.36/L6</f>
        <v>31604.030081636505</v>
      </c>
      <c r="J12" s="29">
        <v>0.129</v>
      </c>
    </row>
    <row r="13" spans="1:10" ht="15">
      <c r="A13" s="4"/>
      <c r="B13" s="73"/>
      <c r="C13" s="104"/>
      <c r="D13" s="12"/>
      <c r="E13" s="27" t="s">
        <v>82</v>
      </c>
      <c r="F13" s="27">
        <v>46909</v>
      </c>
      <c r="G13" s="28">
        <v>840</v>
      </c>
      <c r="H13" s="61">
        <f>2192514.91/L6</f>
        <v>78116.56001735548</v>
      </c>
      <c r="I13" s="61">
        <f>3068050.32/L6</f>
        <v>109310.7900272143</v>
      </c>
      <c r="J13" s="29">
        <v>0.145</v>
      </c>
    </row>
    <row r="14" spans="1:10" ht="1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94" t="s">
        <v>20</v>
      </c>
      <c r="C15" s="96"/>
      <c r="D15" s="40"/>
      <c r="E15" s="99" t="s">
        <v>22</v>
      </c>
      <c r="F15" s="100"/>
      <c r="G15" s="100"/>
      <c r="H15" s="100"/>
      <c r="I15" s="100"/>
      <c r="J15" s="101"/>
    </row>
    <row r="16" spans="1:10" ht="30">
      <c r="A16" s="4"/>
      <c r="B16" s="41" t="s">
        <v>18</v>
      </c>
      <c r="C16" s="48" t="s">
        <v>51</v>
      </c>
      <c r="D16" s="8"/>
      <c r="E16" s="114" t="s">
        <v>32</v>
      </c>
      <c r="F16" s="115"/>
      <c r="G16" s="50" t="s">
        <v>42</v>
      </c>
      <c r="H16" s="50" t="s">
        <v>43</v>
      </c>
      <c r="I16" s="50" t="s">
        <v>6</v>
      </c>
      <c r="J16" s="42"/>
    </row>
    <row r="17" spans="1:10" ht="16.5" customHeight="1">
      <c r="A17" s="4"/>
      <c r="B17" s="41" t="s">
        <v>33</v>
      </c>
      <c r="C17" s="49" t="s">
        <v>78</v>
      </c>
      <c r="D17" s="9"/>
      <c r="E17" s="107" t="s">
        <v>25</v>
      </c>
      <c r="F17" s="106"/>
      <c r="G17" s="69">
        <v>4356000</v>
      </c>
      <c r="H17" s="59"/>
      <c r="I17" s="43" t="s">
        <v>7</v>
      </c>
      <c r="J17" s="44" t="s">
        <v>0</v>
      </c>
    </row>
    <row r="18" spans="1:10" ht="15">
      <c r="A18" s="4"/>
      <c r="B18" s="41" t="s">
        <v>34</v>
      </c>
      <c r="C18" s="49" t="s">
        <v>79</v>
      </c>
      <c r="D18" s="9"/>
      <c r="E18" s="107" t="s">
        <v>26</v>
      </c>
      <c r="F18" s="106"/>
      <c r="G18" s="69">
        <v>143334</v>
      </c>
      <c r="H18" s="58">
        <v>10501581</v>
      </c>
      <c r="I18" s="43" t="s">
        <v>7</v>
      </c>
      <c r="J18" s="44" t="s">
        <v>0</v>
      </c>
    </row>
    <row r="19" spans="1:10" ht="30">
      <c r="A19" s="4"/>
      <c r="B19" s="41" t="s">
        <v>35</v>
      </c>
      <c r="C19" s="63" t="s">
        <v>84</v>
      </c>
      <c r="D19" s="9"/>
      <c r="E19" s="107" t="s">
        <v>27</v>
      </c>
      <c r="F19" s="106"/>
      <c r="G19" s="69">
        <v>528781.26</v>
      </c>
      <c r="H19" s="59"/>
      <c r="I19" s="43" t="s">
        <v>7</v>
      </c>
      <c r="J19" s="44" t="s">
        <v>0</v>
      </c>
    </row>
    <row r="20" spans="1:10" ht="15">
      <c r="A20" s="4"/>
      <c r="B20" s="41" t="s">
        <v>36</v>
      </c>
      <c r="C20" s="48" t="s">
        <v>52</v>
      </c>
      <c r="D20" s="9"/>
      <c r="E20" s="107" t="s">
        <v>28</v>
      </c>
      <c r="F20" s="106"/>
      <c r="G20" s="59"/>
      <c r="H20" s="59"/>
      <c r="I20" s="43" t="s">
        <v>7</v>
      </c>
      <c r="J20" s="44" t="s">
        <v>0</v>
      </c>
    </row>
    <row r="21" spans="1:10" ht="15">
      <c r="A21" s="4"/>
      <c r="B21" s="41" t="s">
        <v>37</v>
      </c>
      <c r="C21" s="49">
        <v>41296</v>
      </c>
      <c r="D21" s="9"/>
      <c r="E21" s="107" t="s">
        <v>30</v>
      </c>
      <c r="F21" s="106"/>
      <c r="G21" s="59"/>
      <c r="H21" s="59"/>
      <c r="I21" s="43" t="s">
        <v>7</v>
      </c>
      <c r="J21" s="44" t="s">
        <v>0</v>
      </c>
    </row>
    <row r="22" spans="1:10" ht="15" customHeight="1">
      <c r="A22" s="4"/>
      <c r="B22" s="41" t="s">
        <v>38</v>
      </c>
      <c r="C22" s="48" t="s">
        <v>52</v>
      </c>
      <c r="D22" s="9"/>
      <c r="E22" s="107" t="s">
        <v>29</v>
      </c>
      <c r="F22" s="106"/>
      <c r="G22" s="59"/>
      <c r="H22" s="59"/>
      <c r="I22" s="43" t="s">
        <v>7</v>
      </c>
      <c r="J22" s="44" t="s">
        <v>0</v>
      </c>
    </row>
    <row r="23" spans="1:10" ht="15.75" customHeight="1">
      <c r="A23" s="4"/>
      <c r="B23" s="41" t="s">
        <v>44</v>
      </c>
      <c r="C23" s="49">
        <v>42361</v>
      </c>
      <c r="D23" s="9"/>
      <c r="E23" s="107" t="s">
        <v>31</v>
      </c>
      <c r="F23" s="106"/>
      <c r="G23" s="57">
        <v>136513440</v>
      </c>
      <c r="H23" s="58">
        <v>9752000</v>
      </c>
      <c r="I23" s="43" t="s">
        <v>7</v>
      </c>
      <c r="J23" s="44" t="s">
        <v>0</v>
      </c>
    </row>
    <row r="24" spans="1:10" ht="15">
      <c r="A24" s="1"/>
      <c r="B24" s="45"/>
      <c r="C24" s="45"/>
      <c r="D24" s="45"/>
      <c r="E24" s="105" t="s">
        <v>17</v>
      </c>
      <c r="F24" s="106"/>
      <c r="G24" s="56">
        <v>141541555.26</v>
      </c>
      <c r="H24" s="56">
        <v>20253581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9:10" ht="15">
      <c r="I26" s="52"/>
      <c r="J26" s="52"/>
    </row>
    <row r="27" spans="9:10" ht="15">
      <c r="I27" s="52"/>
      <c r="J27" s="52"/>
    </row>
    <row r="28" spans="9:10" ht="15">
      <c r="I28" s="52"/>
      <c r="J28" s="52"/>
    </row>
    <row r="29" spans="9:10" ht="15">
      <c r="I29" s="52"/>
      <c r="J29" s="52"/>
    </row>
    <row r="30" spans="9:10" ht="15"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</sheetData>
  <sheetProtection/>
  <mergeCells count="30">
    <mergeCell ref="J9:J10"/>
    <mergeCell ref="E20:F20"/>
    <mergeCell ref="J5:J8"/>
    <mergeCell ref="E7:G7"/>
    <mergeCell ref="G5:H5"/>
    <mergeCell ref="E16:F16"/>
    <mergeCell ref="E17:F17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B1:J2"/>
    <mergeCell ref="C3:J3"/>
    <mergeCell ref="B4:C4"/>
    <mergeCell ref="E4:J4"/>
    <mergeCell ref="E5:F5"/>
    <mergeCell ref="E6:G6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F1">
      <selection activeCell="Q3" sqref="Q3"/>
    </sheetView>
  </sheetViews>
  <sheetFormatPr defaultColWidth="9.140625" defaultRowHeight="15"/>
  <cols>
    <col min="1" max="1" width="60.7109375" style="0" customWidth="1"/>
    <col min="2" max="2" width="33.421875" style="0" customWidth="1"/>
    <col min="3" max="3" width="29.140625" style="0" customWidth="1"/>
    <col min="4" max="4" width="18.140625" style="0" customWidth="1"/>
    <col min="5" max="5" width="16.8515625" style="0" customWidth="1"/>
    <col min="6" max="6" width="14.140625" style="0" customWidth="1"/>
    <col min="7" max="8" width="14.421875" style="0" customWidth="1"/>
    <col min="9" max="9" width="16.28125" style="0" customWidth="1"/>
    <col min="10" max="10" width="13.421875" style="0" customWidth="1"/>
    <col min="11" max="11" width="13.28125" style="0" customWidth="1"/>
    <col min="12" max="12" width="10.7109375" style="0" customWidth="1"/>
    <col min="13" max="13" width="12.00390625" style="0" customWidth="1"/>
    <col min="14" max="14" width="14.28125" style="0" customWidth="1"/>
    <col min="15" max="15" width="12.00390625" style="0" customWidth="1"/>
    <col min="16" max="16" width="11.421875" style="0" customWidth="1"/>
    <col min="17" max="17" width="12.28125" style="0" customWidth="1"/>
  </cols>
  <sheetData>
    <row r="1" ht="15">
      <c r="A1" s="3" t="s">
        <v>68</v>
      </c>
    </row>
    <row r="2" spans="1:17" ht="66.75" customHeight="1">
      <c r="A2" s="18" t="s">
        <v>69</v>
      </c>
      <c r="B2" s="64" t="s">
        <v>88</v>
      </c>
      <c r="C2" s="64" t="s">
        <v>88</v>
      </c>
      <c r="D2" s="19" t="s">
        <v>89</v>
      </c>
      <c r="E2" s="64" t="s">
        <v>89</v>
      </c>
      <c r="F2" s="64" t="s">
        <v>89</v>
      </c>
      <c r="G2" s="64" t="s">
        <v>89</v>
      </c>
      <c r="H2" s="64" t="s">
        <v>89</v>
      </c>
      <c r="I2" s="64" t="s">
        <v>91</v>
      </c>
      <c r="J2" s="64" t="s">
        <v>89</v>
      </c>
      <c r="K2" s="19" t="s">
        <v>93</v>
      </c>
      <c r="L2" s="19" t="s">
        <v>93</v>
      </c>
      <c r="M2" s="19" t="s">
        <v>93</v>
      </c>
      <c r="N2" s="19" t="s">
        <v>63</v>
      </c>
      <c r="O2" s="19" t="s">
        <v>63</v>
      </c>
      <c r="P2" s="19" t="s">
        <v>96</v>
      </c>
      <c r="Q2" s="19" t="s">
        <v>100</v>
      </c>
    </row>
    <row r="3" spans="1:17" ht="15">
      <c r="A3" s="11" t="s">
        <v>70</v>
      </c>
      <c r="B3" s="66">
        <v>3738852</v>
      </c>
      <c r="C3" s="66">
        <v>1869426</v>
      </c>
      <c r="D3" s="67">
        <v>1775955</v>
      </c>
      <c r="E3" s="66">
        <v>623142</v>
      </c>
      <c r="F3" s="66">
        <v>623142</v>
      </c>
      <c r="G3" s="66">
        <v>623142</v>
      </c>
      <c r="H3" s="66">
        <v>623142</v>
      </c>
      <c r="I3" s="66">
        <v>624780</v>
      </c>
      <c r="J3" s="21">
        <v>136513440</v>
      </c>
      <c r="K3" s="21">
        <v>2438000</v>
      </c>
      <c r="L3" s="21">
        <v>2438000</v>
      </c>
      <c r="M3" s="21">
        <v>2438000</v>
      </c>
      <c r="N3" s="21">
        <v>2438000</v>
      </c>
      <c r="O3" s="21">
        <v>4356000</v>
      </c>
      <c r="P3" s="21">
        <v>143334</v>
      </c>
      <c r="Q3" s="21">
        <v>528781.26</v>
      </c>
    </row>
    <row r="4" spans="1:17" ht="15">
      <c r="A4" s="11" t="s">
        <v>10</v>
      </c>
      <c r="B4" s="65">
        <v>41667</v>
      </c>
      <c r="C4" s="65">
        <v>41667</v>
      </c>
      <c r="D4" s="22">
        <v>41667</v>
      </c>
      <c r="E4" s="65">
        <v>41667</v>
      </c>
      <c r="F4" s="65">
        <v>41667</v>
      </c>
      <c r="G4" s="65">
        <v>41667</v>
      </c>
      <c r="H4" s="65">
        <v>41667</v>
      </c>
      <c r="I4" s="65">
        <v>41667</v>
      </c>
      <c r="J4" s="22">
        <v>41667</v>
      </c>
      <c r="K4" s="22">
        <v>41667</v>
      </c>
      <c r="L4" s="22">
        <v>41667</v>
      </c>
      <c r="M4" s="22">
        <v>41667</v>
      </c>
      <c r="N4" s="22">
        <v>41667</v>
      </c>
      <c r="O4" s="22">
        <v>41667</v>
      </c>
      <c r="P4" s="22" t="s">
        <v>97</v>
      </c>
      <c r="Q4" s="22" t="s">
        <v>97</v>
      </c>
    </row>
    <row r="5" spans="1:17" ht="15">
      <c r="A5" s="11" t="s">
        <v>71</v>
      </c>
      <c r="B5" s="66">
        <v>3738852</v>
      </c>
      <c r="C5" s="66">
        <v>1869426</v>
      </c>
      <c r="D5" s="67">
        <v>1775955</v>
      </c>
      <c r="E5" s="66">
        <v>623142</v>
      </c>
      <c r="F5" s="66">
        <v>623142</v>
      </c>
      <c r="G5" s="66">
        <v>623142</v>
      </c>
      <c r="H5" s="66">
        <v>623142</v>
      </c>
      <c r="I5" s="66">
        <v>624780</v>
      </c>
      <c r="J5" s="21">
        <v>120206160</v>
      </c>
      <c r="K5" s="21">
        <v>2438000</v>
      </c>
      <c r="L5" s="21">
        <v>2438000</v>
      </c>
      <c r="M5" s="21">
        <v>2438000</v>
      </c>
      <c r="N5" s="21">
        <v>2438000</v>
      </c>
      <c r="O5" s="21">
        <v>4356000</v>
      </c>
      <c r="P5" s="21">
        <v>207000</v>
      </c>
      <c r="Q5" s="21">
        <v>760000</v>
      </c>
    </row>
    <row r="6" spans="1:17" ht="23.25">
      <c r="A6" s="11" t="s">
        <v>72</v>
      </c>
      <c r="B6" s="64" t="s">
        <v>53</v>
      </c>
      <c r="C6" s="64" t="s">
        <v>53</v>
      </c>
      <c r="D6" s="19" t="s">
        <v>53</v>
      </c>
      <c r="E6" s="64" t="s">
        <v>53</v>
      </c>
      <c r="F6" s="64" t="s">
        <v>53</v>
      </c>
      <c r="G6" s="64" t="s">
        <v>53</v>
      </c>
      <c r="H6" s="64" t="s">
        <v>53</v>
      </c>
      <c r="I6" s="64" t="s">
        <v>55</v>
      </c>
      <c r="J6" s="19" t="s">
        <v>55</v>
      </c>
      <c r="K6" s="19" t="s">
        <v>55</v>
      </c>
      <c r="L6" s="19" t="s">
        <v>55</v>
      </c>
      <c r="M6" s="19" t="s">
        <v>55</v>
      </c>
      <c r="N6" s="19" t="s">
        <v>55</v>
      </c>
      <c r="O6" s="19" t="s">
        <v>56</v>
      </c>
      <c r="P6" s="19" t="s">
        <v>53</v>
      </c>
      <c r="Q6" s="19" t="s">
        <v>53</v>
      </c>
    </row>
    <row r="7" spans="1:17" s="30" customFormat="1" ht="103.5" customHeight="1">
      <c r="A7" s="20" t="s">
        <v>73</v>
      </c>
      <c r="B7" s="64" t="s">
        <v>87</v>
      </c>
      <c r="C7" s="64" t="s">
        <v>86</v>
      </c>
      <c r="D7" s="19" t="s">
        <v>86</v>
      </c>
      <c r="E7" s="64" t="s">
        <v>90</v>
      </c>
      <c r="F7" s="64" t="s">
        <v>90</v>
      </c>
      <c r="G7" s="64" t="s">
        <v>90</v>
      </c>
      <c r="H7" s="64" t="s">
        <v>90</v>
      </c>
      <c r="I7" s="64" t="s">
        <v>90</v>
      </c>
      <c r="J7" s="19" t="s">
        <v>92</v>
      </c>
      <c r="K7" s="19" t="s">
        <v>94</v>
      </c>
      <c r="L7" s="19" t="s">
        <v>94</v>
      </c>
      <c r="M7" s="19" t="s">
        <v>94</v>
      </c>
      <c r="N7" s="19" t="s">
        <v>94</v>
      </c>
      <c r="O7" s="19" t="s">
        <v>57</v>
      </c>
      <c r="P7" s="19" t="s">
        <v>98</v>
      </c>
      <c r="Q7" s="19" t="s">
        <v>99</v>
      </c>
    </row>
    <row r="8" spans="1:17" ht="33.75">
      <c r="A8" s="20" t="s">
        <v>74</v>
      </c>
      <c r="B8" s="64" t="s">
        <v>52</v>
      </c>
      <c r="C8" s="64" t="s">
        <v>52</v>
      </c>
      <c r="D8" s="64" t="s">
        <v>52</v>
      </c>
      <c r="E8" s="64" t="s">
        <v>52</v>
      </c>
      <c r="F8" s="64" t="s">
        <v>52</v>
      </c>
      <c r="G8" s="64" t="s">
        <v>52</v>
      </c>
      <c r="H8" s="64" t="s">
        <v>52</v>
      </c>
      <c r="I8" s="64" t="s">
        <v>52</v>
      </c>
      <c r="J8" s="64" t="s">
        <v>52</v>
      </c>
      <c r="K8" s="64" t="s">
        <v>52</v>
      </c>
      <c r="L8" s="64" t="s">
        <v>52</v>
      </c>
      <c r="M8" s="64" t="s">
        <v>52</v>
      </c>
      <c r="N8" s="64" t="s">
        <v>52</v>
      </c>
      <c r="O8" s="19" t="s">
        <v>52</v>
      </c>
      <c r="P8" s="19" t="s">
        <v>52</v>
      </c>
      <c r="Q8" s="19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2">
      <selection activeCell="W7" sqref="W7"/>
    </sheetView>
  </sheetViews>
  <sheetFormatPr defaultColWidth="9.140625" defaultRowHeight="15"/>
  <cols>
    <col min="1" max="1" width="52.00390625" style="0" customWidth="1"/>
    <col min="2" max="2" width="14.421875" style="0" customWidth="1"/>
    <col min="14" max="14" width="12.28125" style="0" customWidth="1"/>
    <col min="15" max="16" width="11.140625" style="0" customWidth="1"/>
    <col min="17" max="17" width="11.00390625" style="0" customWidth="1"/>
    <col min="18" max="18" width="11.28125" style="0" customWidth="1"/>
  </cols>
  <sheetData>
    <row r="1" ht="15">
      <c r="A1" s="16" t="s">
        <v>0</v>
      </c>
    </row>
    <row r="2" spans="1:18" ht="22.5">
      <c r="A2" s="11" t="s">
        <v>75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 t="s">
        <v>52</v>
      </c>
      <c r="K2" s="17" t="s">
        <v>52</v>
      </c>
      <c r="L2" s="17" t="s">
        <v>52</v>
      </c>
      <c r="M2" s="17" t="s">
        <v>52</v>
      </c>
      <c r="N2" s="68" t="s">
        <v>52</v>
      </c>
      <c r="O2" s="68" t="s">
        <v>52</v>
      </c>
      <c r="P2" s="68" t="s">
        <v>52</v>
      </c>
      <c r="Q2" s="68" t="s">
        <v>52</v>
      </c>
      <c r="R2" s="68" t="s">
        <v>52</v>
      </c>
    </row>
    <row r="3" spans="1:18" s="30" customFormat="1" ht="45.75">
      <c r="A3" s="10" t="s">
        <v>76</v>
      </c>
      <c r="B3" s="19" t="s">
        <v>85</v>
      </c>
      <c r="C3" s="19" t="s">
        <v>85</v>
      </c>
      <c r="D3" s="19" t="s">
        <v>85</v>
      </c>
      <c r="E3" s="19" t="s">
        <v>85</v>
      </c>
      <c r="F3" s="19" t="s">
        <v>85</v>
      </c>
      <c r="G3" s="19" t="s">
        <v>85</v>
      </c>
      <c r="H3" s="19" t="s">
        <v>85</v>
      </c>
      <c r="I3" s="19" t="s">
        <v>85</v>
      </c>
      <c r="J3" s="19" t="s">
        <v>85</v>
      </c>
      <c r="K3" s="19" t="s">
        <v>85</v>
      </c>
      <c r="L3" s="19" t="s">
        <v>85</v>
      </c>
      <c r="M3" s="19" t="s">
        <v>85</v>
      </c>
      <c r="N3" s="64" t="s">
        <v>54</v>
      </c>
      <c r="O3" s="64" t="s">
        <v>54</v>
      </c>
      <c r="P3" s="64" t="s">
        <v>54</v>
      </c>
      <c r="Q3" s="64" t="s">
        <v>54</v>
      </c>
      <c r="R3" s="64" t="s">
        <v>54</v>
      </c>
    </row>
    <row r="4" spans="1:18" ht="23.25">
      <c r="A4" s="10" t="s">
        <v>77</v>
      </c>
      <c r="B4" s="23">
        <v>3738852</v>
      </c>
      <c r="C4" s="23">
        <v>1869426</v>
      </c>
      <c r="D4" s="23">
        <v>1775955</v>
      </c>
      <c r="E4" s="23">
        <v>623142</v>
      </c>
      <c r="F4" s="23">
        <v>623142</v>
      </c>
      <c r="G4" s="23">
        <v>623142</v>
      </c>
      <c r="H4" s="23">
        <v>624780</v>
      </c>
      <c r="I4" s="23">
        <v>624780</v>
      </c>
      <c r="J4" s="21">
        <v>2438000</v>
      </c>
      <c r="K4" s="21">
        <v>2438000</v>
      </c>
      <c r="L4" s="21">
        <v>2438000</v>
      </c>
      <c r="M4" s="21">
        <v>2438000</v>
      </c>
      <c r="N4" s="64" t="s">
        <v>95</v>
      </c>
      <c r="O4" s="64" t="s">
        <v>95</v>
      </c>
      <c r="P4" s="64" t="s">
        <v>95</v>
      </c>
      <c r="Q4" s="64" t="s">
        <v>95</v>
      </c>
      <c r="R4" s="6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17" t="s">
        <v>50</v>
      </c>
      <c r="B1" s="117"/>
      <c r="C1" s="53" t="s">
        <v>59</v>
      </c>
    </row>
    <row r="2" spans="1:3" ht="15">
      <c r="A2" s="117" t="s">
        <v>9</v>
      </c>
      <c r="B2" s="117"/>
      <c r="C2" s="54">
        <v>42370</v>
      </c>
    </row>
    <row r="3" spans="1:3" ht="30" customHeight="1">
      <c r="A3" s="117" t="s">
        <v>58</v>
      </c>
      <c r="B3" s="117"/>
      <c r="C3" s="55">
        <f>14667390+267840+990038</f>
        <v>15925268</v>
      </c>
    </row>
    <row r="6" spans="1:6" ht="15">
      <c r="A6" s="116" t="s">
        <v>11</v>
      </c>
      <c r="B6" s="116"/>
      <c r="C6" s="116"/>
      <c r="D6" s="116"/>
      <c r="E6" s="116"/>
      <c r="F6" s="116"/>
    </row>
    <row r="7" spans="1:6" ht="15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</v>
      </c>
    </row>
    <row r="8" spans="1:6" ht="15">
      <c r="A8" s="2">
        <v>1</v>
      </c>
      <c r="B8" s="14">
        <v>42906</v>
      </c>
      <c r="C8" s="70">
        <v>40837798.08</v>
      </c>
      <c r="D8" s="15"/>
      <c r="E8" s="13"/>
      <c r="F8" s="2" t="s">
        <v>101</v>
      </c>
    </row>
    <row r="9" spans="1:6" ht="15">
      <c r="A9" s="2">
        <v>2</v>
      </c>
      <c r="B9" s="14">
        <v>42921</v>
      </c>
      <c r="C9" s="70">
        <v>36754018.269999996</v>
      </c>
      <c r="D9" s="15"/>
      <c r="E9" s="13"/>
      <c r="F9" s="2" t="s">
        <v>101</v>
      </c>
    </row>
    <row r="10" spans="1:6" ht="15">
      <c r="A10" s="2">
        <v>3</v>
      </c>
      <c r="B10" s="14">
        <v>42935</v>
      </c>
      <c r="C10" s="70">
        <v>32670238.47</v>
      </c>
      <c r="D10" s="15"/>
      <c r="E10" s="13"/>
      <c r="F10" s="2" t="s">
        <v>101</v>
      </c>
    </row>
    <row r="11" spans="1:6" ht="15">
      <c r="A11" s="2">
        <v>4</v>
      </c>
      <c r="B11" s="14">
        <v>42949</v>
      </c>
      <c r="C11" s="70">
        <v>28586458.65</v>
      </c>
      <c r="D11" s="15"/>
      <c r="E11" s="13"/>
      <c r="F11" s="2" t="s">
        <v>101</v>
      </c>
    </row>
    <row r="12" spans="1:6" ht="15">
      <c r="A12" s="2">
        <v>5</v>
      </c>
      <c r="B12" s="14">
        <v>42963</v>
      </c>
      <c r="C12" s="70">
        <v>24502678.84</v>
      </c>
      <c r="D12" s="15"/>
      <c r="E12" s="13"/>
      <c r="F12" s="2" t="s">
        <v>101</v>
      </c>
    </row>
    <row r="13" spans="1:6" ht="15">
      <c r="A13" s="2">
        <v>6</v>
      </c>
      <c r="B13" s="14">
        <v>42978</v>
      </c>
      <c r="C13" s="70">
        <v>20418899.04</v>
      </c>
      <c r="D13" s="15"/>
      <c r="E13" s="13"/>
      <c r="F13" s="2" t="s">
        <v>101</v>
      </c>
    </row>
    <row r="14" spans="1:6" ht="15">
      <c r="A14" s="2">
        <v>7</v>
      </c>
      <c r="B14" s="14">
        <v>42992</v>
      </c>
      <c r="C14" s="70">
        <v>16335119.23</v>
      </c>
      <c r="D14" s="15"/>
      <c r="E14" s="13"/>
      <c r="F14" s="2" t="s">
        <v>101</v>
      </c>
    </row>
    <row r="15" spans="1:6" ht="15">
      <c r="A15" s="2">
        <v>8</v>
      </c>
      <c r="B15" s="14">
        <v>43006</v>
      </c>
      <c r="C15" s="70">
        <v>12251339.430000002</v>
      </c>
      <c r="D15" s="15"/>
      <c r="E15" s="13"/>
      <c r="F15" s="2" t="s">
        <v>101</v>
      </c>
    </row>
    <row r="16" spans="1:6" ht="15">
      <c r="A16" s="2">
        <v>9</v>
      </c>
      <c r="B16" s="14">
        <v>43054</v>
      </c>
      <c r="C16" s="70">
        <f>9415429.32+330725.5+1280050.67</f>
        <v>11026205.49</v>
      </c>
      <c r="D16" s="15"/>
      <c r="E16" s="13"/>
      <c r="F16" s="2" t="s">
        <v>101</v>
      </c>
    </row>
    <row r="17" spans="1:6" ht="15">
      <c r="A17" s="2">
        <v>10</v>
      </c>
      <c r="B17" s="14">
        <v>43068</v>
      </c>
      <c r="C17" s="70">
        <f>8473886.39+297652.95+1152045.6</f>
        <v>9923584.94</v>
      </c>
      <c r="D17" s="15"/>
      <c r="E17" s="13"/>
      <c r="F17" s="2" t="s">
        <v>101</v>
      </c>
    </row>
    <row r="18" spans="1:6" ht="15">
      <c r="A18" s="2">
        <v>11</v>
      </c>
      <c r="B18" s="14">
        <v>43082</v>
      </c>
      <c r="C18" s="70">
        <f>7532343.46+264580.4+1024040.54</f>
        <v>8820964.4</v>
      </c>
      <c r="D18" s="15"/>
      <c r="E18" s="13"/>
      <c r="F18" s="2" t="s">
        <v>101</v>
      </c>
    </row>
    <row r="19" spans="1:6" ht="15">
      <c r="A19" s="2">
        <v>12</v>
      </c>
      <c r="B19" s="14">
        <v>43096</v>
      </c>
      <c r="C19" s="70">
        <f>6590800.52+231507.85+896035.47</f>
        <v>7718343.839999999</v>
      </c>
      <c r="D19" s="15"/>
      <c r="E19" s="13"/>
      <c r="F19" s="2" t="s">
        <v>101</v>
      </c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2017-01-30T09:44:52Z</cp:lastPrinted>
  <dcterms:created xsi:type="dcterms:W3CDTF">2015-10-12T12:03:25Z</dcterms:created>
  <dcterms:modified xsi:type="dcterms:W3CDTF">2018-01-23T14:34:01Z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