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торги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'торги'!$A$1:$F$29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<sst xmlns="http://schemas.openxmlformats.org/spreadsheetml/2006/main" count="175" uniqueCount="99">
  <si>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</si>
  <si>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</si>
  <si>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</si>
  <si>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</si>
  <si>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</si>
  <si>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</si>
  <si>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</si>
  <si>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</si>
  <si>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</si>
  <si>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</si>
  <si>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</si>
  <si>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</si>
  <si>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</si>
  <si>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</si>
  <si>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</si>
  <si>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</si>
  <si>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</si>
  <si>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</si>
  <si>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</si>
  <si>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</si>
  <si>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</si>
  <si>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</si>
  <si>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</si>
  <si>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</si>
  <si>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</si>
  <si>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</si>
  <si>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</si>
  <si>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</si>
  <si>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</si>
  <si>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</si>
  <si>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</si>
  <si>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</si>
  <si>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</si>
  <si>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</si>
  <si>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</si>
  <si>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</si>
  <si>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</si>
  <si>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</si>
  <si>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</si>
  <si>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</si>
  <si>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</si>
  <si>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</si>
  <si>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</si>
  <si>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</si>
  <si>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</si>
  <si>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</si>
  <si>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</si>
  <si>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</si>
  <si>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</si>
  <si>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</si>
  <si>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</si>
  <si>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ПАТ "Кредитпромбанк"</t>
  </si>
  <si>
    <t>Дебіторська заборгованість за юридичних та фізичних осіб</t>
  </si>
  <si>
    <t>ТОВ «Е.Р.С.Т.Е.»</t>
  </si>
  <si>
    <t>Нестача готівових коштів в касі з вини працівників банку фізичних осіб (1 позиція)</t>
  </si>
  <si>
    <t>РКО юридичних осіб (3 позицій)</t>
  </si>
  <si>
    <t>Помилкове перерахування коштів фізичних осіб (1 позиція)</t>
  </si>
  <si>
    <t>Викрадені Основні засоби (2 позиції)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</si>
  <si>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</si>
  <si>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</si>
  <si>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</si>
  <si>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</si>
  <si>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</si>
  <si>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</si>
  <si>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</si>
  <si>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http://www.fg.gov.ua/not-paying/liquidation/116-kreditprombank/7774-oholoshennya-pro-provedennya-vidkrytykh-torhiv-auktsionu-z-prodazhu-aktyviv-pat-kredytprombank-na-elektronnomu-torhovomu-maydanchyku-tov-elektronni-torhy-ukrainy</t>
  </si>
  <si>
    <t>http://www.fg.gov.ua/not-paying/liquidation/116-kreditprombank/8648-oholoshennya-pro-provedennya-vidkrytykh-torhiv-auktsionu-z-prodazhu-aktyviv-pat-kredytprombank-na-elektronnomu-torhovomu-maydanchyku-tov-elektronni-torhy-ukrainy-2</t>
  </si>
  <si>
    <t>http://www.fg.gov.ua/not-paying/liquidation/116-kreditprombank/9132-09022017</t>
  </si>
  <si>
    <t>http://www.fg.gov.ua/not-paying/liquidation/116-kreditprombank/9455-01032017-3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</si>
  <si>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</si>
  <si>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ТОВ «Е.Р.С.Т.Е.» </t>
  </si>
  <si>
    <t>http://www.fg.gov.ua/not-paying/liquidation/116-kreditprombank/11668-11052017-5</t>
  </si>
  <si>
    <t>Нестача готівових коштів в касі з вини працівників банку фізичних осіб (4 позиції)</t>
  </si>
  <si>
    <t>104 661,68</t>
  </si>
  <si>
    <t>94 195,51</t>
  </si>
  <si>
    <t>83 729,34</t>
  </si>
  <si>
    <t>73 263,18</t>
  </si>
  <si>
    <t>http://www.fg.gov.ua/not-paying/liquidation/116-kreditprombank/16588-pasport-vidkrytykh-torhiv-auktsionu-z-prodazhu-prav-vymohy-pat-kredytprombank-na-elektronnomu-torhovomu-maydanchyku-tov-profesional</t>
  </si>
  <si>
    <t>http://www.fg.gov.ua/not-paying/liquidation/116-kreditprombank/17703-30082017-8098</t>
  </si>
  <si>
    <t>http://www.fg.gov.ua/not-paying/liquidation/116-kreditprombank/19079-14092017-9657</t>
  </si>
  <si>
    <t>http://www.fg.gov.ua/not-paying/liquidation/116-kreditprombank/20495-29092017-11410</t>
  </si>
  <si>
    <t>РКО фізичних осіб (9 позицій)</t>
  </si>
  <si>
    <t>РКО юридичних осіб (505 позицій)</t>
  </si>
  <si>
    <t>РКО фізичних осіб-підприємців (513 позицій)</t>
  </si>
  <si>
    <t>РКО фізичних осіб (524 позицій)</t>
  </si>
  <si>
    <t>РКО фізичних осіб (14 позицій)</t>
  </si>
  <si>
    <t>http://www.fg.gov.ua/not-paying/liquidation/116-kreditprombank/30590-asset-sell-id-143316</t>
  </si>
  <si>
    <t>http://www.fg.gov.ua/not-paying/liquidation/116-kreditprombank/31735-asset-sell-id-147041</t>
  </si>
  <si>
    <t>http://www.fg.gov.ua/not-paying/liquidation/116-kreditprombank/32248-asset-sell-id-148735</t>
  </si>
  <si>
    <t>http://www.fg.gov.ua/not-paying/liquidation/116-kreditprombank/32862-asset-sell-id-150573</t>
  </si>
  <si>
    <t>до 4047</t>
  </si>
  <si>
    <t>до 2889</t>
  </si>
  <si>
    <t>до 1685</t>
  </si>
  <si>
    <t>до 1677</t>
  </si>
  <si>
    <t>до 3458</t>
  </si>
  <si>
    <t>до 1656</t>
  </si>
  <si>
    <t>до 1532</t>
  </si>
  <si>
    <t>до 6900</t>
  </si>
  <si>
    <t>Заборгованість з придбання товарирів/послуг юридичних осіб (26 позицій)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</si>
</sst>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_-* #,##0.0_₴_-;\-* #,##0.0_₴_-;_-* &quot;-&quot;??_₴_-;_-@_-"/>
    <numFmt numFmtId="192" formatCode="#,##0.00&quot;₴&quot;"/>
    <numFmt numFmtId="193" formatCode="#,##0.00_₴"/>
    <numFmt numFmtId="194" formatCode="0.0%"/>
    <numFmt numFmtId="195" formatCode="#,##0.0"/>
    <numFmt numFmtId="196" formatCode="[$-FC19]d\ mmmm\ yyyy\ &quot;г.&quot;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00000\ _₽_-;\-* #,##0.000000\ _₽_-;_-* &quot;-&quot;????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  <xf numFmtId="0" fontId="8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0" applyNumberFormat="0" applyBorder="0" applyAlignment="0" applyProtection="0"/>
    <xf numFmtId="0" fontId="1" fillId="30" borderId="8" applyNumberFormat="0" applyFont="0" applyAlignment="0" applyProtection="0"/>
    <xf numFmtId="0" fontId="43" fillId="28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2" applyNumberFormat="1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188" fontId="1" fillId="0" borderId="15" xfId="62" applyNumberFormat="1" applyFont="1" applyFill="1" applyBorder="1" applyAlignment="1" applyProtection="1">
      <alignment horizontal="right"/>
      <protection/>
    </xf>
    <xf numFmtId="189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88" fontId="2" fillId="0" borderId="13" xfId="62" applyNumberFormat="1" applyFont="1" applyFill="1" applyBorder="1" applyAlignment="1" applyProtection="1">
      <alignment horizontal="center" wrapText="1"/>
      <protection/>
    </xf>
    <xf numFmtId="14" fontId="1" fillId="0" borderId="13" xfId="62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89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87" fontId="0" fillId="0" borderId="0" xfId="0" applyNumberFormat="1" applyAlignment="1">
      <alignment/>
    </xf>
    <xf numFmtId="43" fontId="1" fillId="0" borderId="0" xfId="62" applyNumberFormat="1" applyFont="1" applyBorder="1" applyAlignment="1" applyProtection="1">
      <alignment horizontal="center" wrapText="1"/>
      <protection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right" wrapText="1"/>
    </xf>
    <xf numFmtId="1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97" fontId="1" fillId="0" borderId="13" xfId="62" applyNumberFormat="1" applyFont="1" applyBorder="1" applyAlignment="1">
      <alignment/>
    </xf>
    <xf numFmtId="9" fontId="1" fillId="0" borderId="13" xfId="41" applyFont="1" applyBorder="1" applyAlignment="1">
      <alignment/>
    </xf>
    <xf numFmtId="188" fontId="1" fillId="0" borderId="13" xfId="62" applyNumberFormat="1" applyFont="1" applyBorder="1" applyAlignment="1">
      <alignment/>
    </xf>
    <xf numFmtId="0" fontId="32" fillId="0" borderId="13" xfId="42" applyBorder="1" applyAlignment="1" applyProtection="1">
      <alignment wrapText="1"/>
      <protection/>
    </xf>
    <xf numFmtId="14" fontId="0" fillId="0" borderId="13" xfId="0" applyNumberFormat="1" applyBorder="1" applyAlignment="1">
      <alignment/>
    </xf>
    <xf numFmtId="0" fontId="11" fillId="0" borderId="0" xfId="0" applyFont="1" applyFill="1" applyBorder="1" applyAlignment="1">
      <alignment horizontal="left" wrapText="1"/>
    </xf>
    <xf numFmtId="14" fontId="10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14" fontId="10" fillId="0" borderId="0" xfId="0" applyNumberFormat="1" applyFont="1" applyAlignment="1">
      <alignment vertical="center"/>
    </xf>
    <xf numFmtId="14" fontId="12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9" fontId="0" fillId="33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 vertical="center" wrapText="1"/>
    </xf>
    <xf numFmtId="197" fontId="1" fillId="0" borderId="13" xfId="62" applyNumberFormat="1" applyFont="1" applyBorder="1" applyAlignment="1">
      <alignment horizontal="right"/>
    </xf>
    <xf numFmtId="14" fontId="0" fillId="34" borderId="15" xfId="0" applyNumberFormat="1" applyFill="1" applyBorder="1" applyAlignment="1" applyProtection="1">
      <alignment horizontal="left" wrapText="1"/>
      <protection/>
    </xf>
    <xf numFmtId="14" fontId="0" fillId="34" borderId="15" xfId="0" applyNumberForma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14" fontId="0" fillId="34" borderId="15" xfId="0" applyNumberFormat="1" applyFont="1" applyFill="1" applyBorder="1" applyAlignment="1" applyProtection="1">
      <alignment horizontal="center"/>
      <protection/>
    </xf>
    <xf numFmtId="4" fontId="0" fillId="34" borderId="15" xfId="0" applyNumberFormat="1" applyFont="1" applyFill="1" applyBorder="1" applyAlignment="1" applyProtection="1">
      <alignment horizontal="center"/>
      <protection/>
    </xf>
    <xf numFmtId="43" fontId="1" fillId="34" borderId="15" xfId="62" applyFont="1" applyFill="1" applyBorder="1" applyAlignment="1" applyProtection="1">
      <alignment horizontal="center"/>
      <protection/>
    </xf>
    <xf numFmtId="4" fontId="7" fillId="34" borderId="15" xfId="0" applyNumberFormat="1" applyFont="1" applyFill="1" applyBorder="1" applyAlignment="1" applyProtection="1">
      <alignment horizontal="center"/>
      <protection/>
    </xf>
    <xf numFmtId="43" fontId="1" fillId="34" borderId="15" xfId="62" applyFont="1" applyFill="1" applyBorder="1" applyAlignment="1" applyProtection="1">
      <alignment horizontal="center"/>
      <protection/>
    </xf>
    <xf numFmtId="188" fontId="1" fillId="34" borderId="13" xfId="62" applyNumberFormat="1" applyFont="1" applyFill="1" applyBorder="1" applyAlignment="1" applyProtection="1">
      <alignment horizontal="center" wrapText="1"/>
      <protection/>
    </xf>
    <xf numFmtId="4" fontId="7" fillId="34" borderId="13" xfId="62" applyNumberFormat="1" applyFont="1" applyFill="1" applyBorder="1" applyAlignment="1" applyProtection="1">
      <alignment horizontal="center" wrapText="1"/>
      <protection/>
    </xf>
    <xf numFmtId="4" fontId="1" fillId="34" borderId="13" xfId="62" applyNumberFormat="1" applyFont="1" applyFill="1" applyBorder="1" applyAlignment="1" applyProtection="1">
      <alignment horizontal="center" wrapText="1"/>
      <protection/>
    </xf>
    <xf numFmtId="14" fontId="10" fillId="0" borderId="0" xfId="0" applyNumberFormat="1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right" vertical="center"/>
    </xf>
    <xf numFmtId="188" fontId="1" fillId="0" borderId="13" xfId="62" applyNumberFormat="1" applyFont="1" applyBorder="1" applyAlignment="1">
      <alignment horizontal="right"/>
    </xf>
    <xf numFmtId="43" fontId="1" fillId="0" borderId="13" xfId="62" applyNumberFormat="1" applyFont="1" applyBorder="1" applyAlignment="1">
      <alignment horizontal="right"/>
    </xf>
    <xf numFmtId="43" fontId="1" fillId="0" borderId="13" xfId="62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43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14" fontId="10" fillId="0" borderId="0" xfId="0" applyNumberFormat="1" applyFont="1" applyBorder="1" applyAlignment="1">
      <alignment horizont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7" xfId="0" applyNumberFormat="1" applyFont="1" applyBorder="1" applyAlignment="1" applyProtection="1">
      <alignment horizontal="left"/>
      <protection/>
    </xf>
    <xf numFmtId="14" fontId="3" fillId="0" borderId="22" xfId="0" applyNumberFormat="1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2" fillId="32" borderId="21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16-kreditprombank/7774-oholoshennya-pro-provedennya-vidkrytykh-torhiv-auktsionu-z-prodazhu-aktyviv-pat-kredytprombank-na-elektronnomu-torhovomu-maydanchyku-tov-elektronni-torhy-ukrainy" TargetMode="External" /><Relationship Id="rId2" Type="http://schemas.openxmlformats.org/officeDocument/2006/relationships/hyperlink" Target="http://www.fg.gov.ua/not-paying/liquidation/116-kreditprombank/8648-oholoshennya-pro-provedennya-vidkrytykh-torhiv-auktsionu-z-prodazhu-aktyviv-pat-kredytprombank-na-elektronnomu-torhovomu-maydanchyku-tov-elektronni-torhy-ukrainy-2" TargetMode="External" /><Relationship Id="rId3" Type="http://schemas.openxmlformats.org/officeDocument/2006/relationships/hyperlink" Target="http://www.fg.gov.ua/not-paying/liquidation/116-kreditprombank/9132-09022017" TargetMode="External" /><Relationship Id="rId4" Type="http://schemas.openxmlformats.org/officeDocument/2006/relationships/hyperlink" Target="http://www.fg.gov.ua/not-paying/liquidation/116-kreditprombank/9455-01032017-3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="85" zoomScaleNormal="85" zoomScalePageLayoutView="0" workbookViewId="0" topLeftCell="A4">
      <selection activeCell="E12" sqref="E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33.8515625" style="0" customWidth="1"/>
    <col min="6" max="6" width="11.8515625" style="0" customWidth="1"/>
    <col min="7" max="7" width="13.57421875" style="0" customWidth="1"/>
    <col min="8" max="8" width="19.14062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4.57421875" style="0" customWidth="1"/>
    <col min="13" max="13" width="14.57421875" style="0" bestFit="1" customWidth="1"/>
  </cols>
  <sheetData>
    <row r="1" spans="1:13" ht="15">
      <c r="A1" s="2"/>
      <c r="B1" s="111" t="s">
        <v>47</v>
      </c>
      <c r="C1" s="112"/>
      <c r="D1" s="112"/>
      <c r="E1" s="112"/>
      <c r="F1" s="112"/>
      <c r="G1" s="112"/>
      <c r="H1" s="112"/>
      <c r="I1" s="112"/>
      <c r="J1" s="113"/>
      <c r="K1" s="3"/>
      <c r="L1" s="3"/>
      <c r="M1" s="3"/>
    </row>
    <row r="2" spans="1:13" ht="15">
      <c r="A2" s="2"/>
      <c r="B2" s="114"/>
      <c r="C2" s="115"/>
      <c r="D2" s="115"/>
      <c r="E2" s="115"/>
      <c r="F2" s="115"/>
      <c r="G2" s="115"/>
      <c r="H2" s="115"/>
      <c r="I2" s="115"/>
      <c r="J2" s="116"/>
      <c r="K2" s="3"/>
      <c r="L2" s="3"/>
      <c r="M2" s="3"/>
    </row>
    <row r="3" spans="1:13" ht="15.75">
      <c r="A3" s="2"/>
      <c r="B3" s="11" t="s">
        <v>2</v>
      </c>
      <c r="C3" s="117">
        <v>43132</v>
      </c>
      <c r="D3" s="118"/>
      <c r="E3" s="119"/>
      <c r="F3" s="119"/>
      <c r="G3" s="119"/>
      <c r="H3" s="119"/>
      <c r="I3" s="119"/>
      <c r="J3" s="120"/>
      <c r="K3" s="3"/>
      <c r="L3" s="86"/>
      <c r="M3" s="3"/>
    </row>
    <row r="4" spans="1:13" ht="15">
      <c r="A4" s="2"/>
      <c r="B4" s="104" t="s">
        <v>38</v>
      </c>
      <c r="C4" s="121"/>
      <c r="D4" s="4"/>
      <c r="E4" s="105" t="s">
        <v>34</v>
      </c>
      <c r="F4" s="122"/>
      <c r="G4" s="122"/>
      <c r="H4" s="122"/>
      <c r="I4" s="122"/>
      <c r="J4" s="122"/>
      <c r="K4" s="3"/>
      <c r="L4" s="3"/>
      <c r="M4" s="3"/>
    </row>
    <row r="5" spans="1:16" ht="29.25" customHeight="1">
      <c r="A5" s="2"/>
      <c r="B5" s="15" t="s">
        <v>29</v>
      </c>
      <c r="C5" s="35" t="s">
        <v>51</v>
      </c>
      <c r="D5" s="5"/>
      <c r="E5" s="123" t="s">
        <v>35</v>
      </c>
      <c r="F5" s="124"/>
      <c r="G5" s="127" t="s">
        <v>52</v>
      </c>
      <c r="H5" s="128"/>
      <c r="I5" s="93" t="s">
        <v>39</v>
      </c>
      <c r="J5" s="89" t="s">
        <v>1</v>
      </c>
      <c r="L5" s="1"/>
      <c r="M5" s="1"/>
      <c r="N5" s="1"/>
      <c r="O5" s="1"/>
      <c r="P5" s="1"/>
    </row>
    <row r="6" spans="1:16" ht="15">
      <c r="A6" s="2"/>
      <c r="B6" s="16" t="s">
        <v>43</v>
      </c>
      <c r="C6" s="36" t="s">
        <v>6</v>
      </c>
      <c r="D6" s="5"/>
      <c r="E6" s="96" t="s">
        <v>49</v>
      </c>
      <c r="F6" s="97"/>
      <c r="G6" s="98"/>
      <c r="H6" s="47">
        <f>SUM(I11:I21)</f>
        <v>2712106.33121326</v>
      </c>
      <c r="I6" s="94"/>
      <c r="J6" s="90"/>
      <c r="L6" s="1"/>
      <c r="M6" s="1"/>
      <c r="N6" s="1"/>
      <c r="O6" s="1"/>
      <c r="P6" s="1"/>
    </row>
    <row r="7" spans="1:16" ht="15">
      <c r="A7" s="2"/>
      <c r="B7" s="16" t="s">
        <v>30</v>
      </c>
      <c r="C7" s="35" t="s">
        <v>40</v>
      </c>
      <c r="D7" s="5"/>
      <c r="E7" s="123" t="s">
        <v>11</v>
      </c>
      <c r="F7" s="132"/>
      <c r="G7" s="124"/>
      <c r="H7" s="26" t="s">
        <v>6</v>
      </c>
      <c r="I7" s="94"/>
      <c r="J7" s="91"/>
      <c r="L7" s="1"/>
      <c r="M7" s="1"/>
      <c r="N7" s="1"/>
      <c r="O7" s="1"/>
      <c r="P7" s="1"/>
    </row>
    <row r="8" spans="1:16" ht="15">
      <c r="A8" s="2"/>
      <c r="B8" s="41" t="s">
        <v>31</v>
      </c>
      <c r="C8" s="42" t="s">
        <v>6</v>
      </c>
      <c r="D8" s="5"/>
      <c r="E8" s="129" t="s">
        <v>26</v>
      </c>
      <c r="F8" s="130"/>
      <c r="G8" s="131"/>
      <c r="H8" s="43" t="s">
        <v>1</v>
      </c>
      <c r="I8" s="94"/>
      <c r="J8" s="91"/>
      <c r="L8" s="1"/>
      <c r="M8" s="1"/>
      <c r="N8" s="1"/>
      <c r="O8" s="1"/>
      <c r="P8" s="1"/>
    </row>
    <row r="9" spans="1:16" ht="36" customHeight="1">
      <c r="A9" s="2"/>
      <c r="B9" s="16" t="s">
        <v>32</v>
      </c>
      <c r="C9" s="10" t="s">
        <v>6</v>
      </c>
      <c r="D9" s="45"/>
      <c r="E9" s="125" t="s">
        <v>46</v>
      </c>
      <c r="F9" s="125" t="s">
        <v>36</v>
      </c>
      <c r="G9" s="108" t="s">
        <v>3</v>
      </c>
      <c r="H9" s="125" t="s">
        <v>42</v>
      </c>
      <c r="I9" s="125" t="s">
        <v>41</v>
      </c>
      <c r="J9" s="125" t="s">
        <v>4</v>
      </c>
      <c r="L9" s="66"/>
      <c r="M9" s="1"/>
      <c r="N9" s="1"/>
      <c r="O9" s="1"/>
      <c r="P9" s="1"/>
    </row>
    <row r="10" spans="1:16" ht="31.5" customHeight="1">
      <c r="A10" s="2"/>
      <c r="B10" s="99" t="s">
        <v>48</v>
      </c>
      <c r="C10" s="106" t="s">
        <v>6</v>
      </c>
      <c r="D10" s="5"/>
      <c r="E10" s="126"/>
      <c r="F10" s="126"/>
      <c r="G10" s="109"/>
      <c r="H10" s="126"/>
      <c r="I10" s="126"/>
      <c r="J10" s="126"/>
      <c r="L10" s="66"/>
      <c r="M10" s="1"/>
      <c r="N10" s="1"/>
      <c r="O10" s="1"/>
      <c r="P10" s="1"/>
    </row>
    <row r="11" spans="1:16" ht="45">
      <c r="A11" s="2"/>
      <c r="B11" s="100"/>
      <c r="C11" s="94"/>
      <c r="D11" s="5"/>
      <c r="E11" s="70" t="s">
        <v>98</v>
      </c>
      <c r="F11" s="71" t="s">
        <v>90</v>
      </c>
      <c r="G11" s="72">
        <v>980</v>
      </c>
      <c r="H11" s="73" t="s">
        <v>6</v>
      </c>
      <c r="I11" s="74">
        <v>104656.74</v>
      </c>
      <c r="J11" s="65" t="s">
        <v>6</v>
      </c>
      <c r="L11" s="67"/>
      <c r="M11" s="1"/>
      <c r="N11" s="1"/>
      <c r="O11" s="1"/>
      <c r="P11" s="1"/>
    </row>
    <row r="12" spans="1:16" ht="45">
      <c r="A12" s="2"/>
      <c r="B12" s="100"/>
      <c r="C12" s="94"/>
      <c r="D12" s="5"/>
      <c r="E12" s="70" t="s">
        <v>72</v>
      </c>
      <c r="F12" s="71" t="s">
        <v>91</v>
      </c>
      <c r="G12" s="72">
        <v>980</v>
      </c>
      <c r="H12" s="71" t="s">
        <v>6</v>
      </c>
      <c r="I12" s="74">
        <v>1387666.04</v>
      </c>
      <c r="J12" s="65"/>
      <c r="L12" s="66"/>
      <c r="M12" s="1"/>
      <c r="N12" s="1"/>
      <c r="O12" s="1"/>
      <c r="P12" s="1"/>
    </row>
    <row r="13" spans="1:16" ht="45">
      <c r="A13" s="2"/>
      <c r="B13" s="100"/>
      <c r="C13" s="94"/>
      <c r="D13" s="5"/>
      <c r="E13" s="70" t="s">
        <v>54</v>
      </c>
      <c r="F13" s="71" t="s">
        <v>92</v>
      </c>
      <c r="G13" s="72">
        <v>840</v>
      </c>
      <c r="H13" s="75">
        <v>6900</v>
      </c>
      <c r="I13" s="76">
        <f>H13*28.008791</f>
        <v>193260.6579</v>
      </c>
      <c r="J13" s="65"/>
      <c r="L13" s="68"/>
      <c r="M13" s="1"/>
      <c r="N13" s="1"/>
      <c r="O13" s="1"/>
      <c r="P13" s="1"/>
    </row>
    <row r="14" spans="1:16" ht="15">
      <c r="A14" s="2"/>
      <c r="B14" s="100"/>
      <c r="C14" s="94"/>
      <c r="D14" s="5"/>
      <c r="E14" s="70" t="s">
        <v>82</v>
      </c>
      <c r="F14" s="71" t="s">
        <v>93</v>
      </c>
      <c r="G14" s="72">
        <v>980</v>
      </c>
      <c r="H14" s="75" t="s">
        <v>6</v>
      </c>
      <c r="I14" s="76">
        <f>303940.53-3729.71-527</f>
        <v>299683.82</v>
      </c>
      <c r="J14" s="65" t="s">
        <v>6</v>
      </c>
      <c r="L14" s="67"/>
      <c r="M14" s="1"/>
      <c r="N14" s="1"/>
      <c r="O14" s="1"/>
      <c r="P14" s="1"/>
    </row>
    <row r="15" spans="1:16" ht="15">
      <c r="A15" s="2"/>
      <c r="B15" s="100"/>
      <c r="C15" s="94"/>
      <c r="D15" s="5"/>
      <c r="E15" s="70" t="s">
        <v>55</v>
      </c>
      <c r="F15" s="71" t="s">
        <v>94</v>
      </c>
      <c r="G15" s="72">
        <v>840</v>
      </c>
      <c r="H15" s="75">
        <v>189.96</v>
      </c>
      <c r="I15" s="76">
        <f>H15*28.008791</f>
        <v>5320.54993836</v>
      </c>
      <c r="J15" s="65" t="s">
        <v>6</v>
      </c>
      <c r="L15" s="1"/>
      <c r="M15" s="1"/>
      <c r="N15" s="1"/>
      <c r="O15" s="1"/>
      <c r="P15" s="1"/>
    </row>
    <row r="16" spans="1:16" ht="30">
      <c r="A16" s="2"/>
      <c r="B16" s="100"/>
      <c r="C16" s="94"/>
      <c r="D16" s="5"/>
      <c r="E16" s="70" t="s">
        <v>83</v>
      </c>
      <c r="F16" s="71" t="s">
        <v>93</v>
      </c>
      <c r="G16" s="72">
        <v>980</v>
      </c>
      <c r="H16" s="77" t="s">
        <v>6</v>
      </c>
      <c r="I16" s="76">
        <f>245319.25-500</f>
        <v>244819.25</v>
      </c>
      <c r="J16" s="65"/>
      <c r="L16" s="1"/>
      <c r="M16" s="1"/>
      <c r="N16" s="1"/>
      <c r="O16" s="1"/>
      <c r="P16" s="1"/>
    </row>
    <row r="17" spans="1:16" ht="15">
      <c r="A17" s="2"/>
      <c r="B17" s="100"/>
      <c r="C17" s="94"/>
      <c r="D17" s="5"/>
      <c r="E17" s="70" t="s">
        <v>84</v>
      </c>
      <c r="F17" s="71" t="s">
        <v>95</v>
      </c>
      <c r="G17" s="72">
        <v>980</v>
      </c>
      <c r="H17" s="78" t="s">
        <v>6</v>
      </c>
      <c r="I17" s="79">
        <f>349246.5-36458.86</f>
        <v>312787.64</v>
      </c>
      <c r="J17" s="65" t="s">
        <v>6</v>
      </c>
      <c r="L17" s="67"/>
      <c r="M17" s="1"/>
      <c r="N17" s="1"/>
      <c r="O17" s="1"/>
      <c r="P17" s="1"/>
    </row>
    <row r="18" spans="1:16" ht="15">
      <c r="A18" s="2"/>
      <c r="B18" s="100"/>
      <c r="C18" s="94"/>
      <c r="D18" s="8"/>
      <c r="E18" s="70" t="s">
        <v>81</v>
      </c>
      <c r="F18" s="71" t="s">
        <v>6</v>
      </c>
      <c r="G18" s="72">
        <v>978</v>
      </c>
      <c r="H18" s="75">
        <f>478.06-30.42</f>
        <v>447.64</v>
      </c>
      <c r="I18" s="79">
        <f>H18*34.789719</f>
        <v>15573.26981316</v>
      </c>
      <c r="J18" s="65"/>
      <c r="L18" s="1"/>
      <c r="M18" s="1"/>
      <c r="N18" s="1"/>
      <c r="O18" s="1"/>
      <c r="P18" s="1"/>
    </row>
    <row r="19" spans="1:16" ht="15">
      <c r="A19" s="2"/>
      <c r="B19" s="100"/>
      <c r="C19" s="94"/>
      <c r="D19" s="8"/>
      <c r="E19" s="70" t="s">
        <v>85</v>
      </c>
      <c r="F19" s="71" t="s">
        <v>6</v>
      </c>
      <c r="G19" s="72">
        <v>840</v>
      </c>
      <c r="H19" s="75">
        <f>1021.14-80</f>
        <v>941.14</v>
      </c>
      <c r="I19" s="79">
        <f>H19*28.008791</f>
        <v>26360.193561739998</v>
      </c>
      <c r="J19" s="65"/>
      <c r="L19" s="1"/>
      <c r="M19" s="1"/>
      <c r="N19" s="1"/>
      <c r="O19" s="1"/>
      <c r="P19" s="1"/>
    </row>
    <row r="20" spans="1:16" ht="30">
      <c r="A20" s="2"/>
      <c r="B20" s="100"/>
      <c r="C20" s="94"/>
      <c r="D20" s="8"/>
      <c r="E20" s="70" t="s">
        <v>56</v>
      </c>
      <c r="F20" s="71" t="s">
        <v>96</v>
      </c>
      <c r="G20" s="72">
        <v>980</v>
      </c>
      <c r="H20" s="78" t="s">
        <v>6</v>
      </c>
      <c r="I20" s="80">
        <v>255</v>
      </c>
      <c r="J20" s="65" t="s">
        <v>6</v>
      </c>
      <c r="L20" s="67"/>
      <c r="M20" s="1"/>
      <c r="N20" s="1"/>
      <c r="O20" s="1"/>
      <c r="P20" s="1"/>
    </row>
    <row r="21" spans="1:16" ht="30">
      <c r="A21" s="2"/>
      <c r="B21" s="101"/>
      <c r="C21" s="107"/>
      <c r="D21" s="46"/>
      <c r="E21" s="70" t="s">
        <v>57</v>
      </c>
      <c r="F21" s="71" t="s">
        <v>97</v>
      </c>
      <c r="G21" s="72">
        <v>980</v>
      </c>
      <c r="H21" s="78" t="s">
        <v>6</v>
      </c>
      <c r="I21" s="80">
        <v>121723.17</v>
      </c>
      <c r="J21" s="65"/>
      <c r="L21" s="67"/>
      <c r="M21" s="1"/>
      <c r="N21" s="1"/>
      <c r="O21" s="1"/>
      <c r="P21" s="1"/>
    </row>
    <row r="22" spans="1:13" ht="15">
      <c r="A22" s="2"/>
      <c r="B22" s="44"/>
      <c r="C22" s="17"/>
      <c r="D22" s="8"/>
      <c r="E22" s="12"/>
      <c r="F22" s="12"/>
      <c r="G22" s="13"/>
      <c r="H22" s="14"/>
      <c r="I22" s="49"/>
      <c r="J22" s="38"/>
      <c r="K22" s="1"/>
      <c r="L22" s="49"/>
      <c r="M22" s="48"/>
    </row>
    <row r="23" spans="1:9" ht="15">
      <c r="A23" s="2"/>
      <c r="B23" s="104" t="s">
        <v>10</v>
      </c>
      <c r="C23" s="105"/>
      <c r="D23" s="18"/>
      <c r="E23" s="110" t="s">
        <v>37</v>
      </c>
      <c r="F23" s="110"/>
      <c r="G23" s="110"/>
      <c r="H23" s="110"/>
      <c r="I23" s="110"/>
    </row>
    <row r="24" spans="1:9" ht="30">
      <c r="A24" s="2"/>
      <c r="B24" s="19" t="s">
        <v>9</v>
      </c>
      <c r="C24" s="39" t="s">
        <v>1</v>
      </c>
      <c r="D24" s="6"/>
      <c r="E24" s="102" t="s">
        <v>19</v>
      </c>
      <c r="F24" s="103"/>
      <c r="G24" s="23" t="s">
        <v>27</v>
      </c>
      <c r="H24" s="23" t="s">
        <v>28</v>
      </c>
      <c r="I24" s="23" t="s">
        <v>5</v>
      </c>
    </row>
    <row r="25" spans="1:9" ht="16.5" customHeight="1">
      <c r="A25" s="2"/>
      <c r="B25" s="19" t="s">
        <v>20</v>
      </c>
      <c r="C25" s="22" t="s">
        <v>0</v>
      </c>
      <c r="D25" s="7"/>
      <c r="E25" s="95" t="s">
        <v>12</v>
      </c>
      <c r="F25" s="88"/>
      <c r="G25" s="27" t="s">
        <v>6</v>
      </c>
      <c r="H25" s="27" t="s">
        <v>6</v>
      </c>
      <c r="I25" s="27" t="s">
        <v>6</v>
      </c>
    </row>
    <row r="26" spans="1:9" ht="15">
      <c r="A26" s="2"/>
      <c r="B26" s="19" t="s">
        <v>21</v>
      </c>
      <c r="C26" s="22" t="s">
        <v>6</v>
      </c>
      <c r="D26" s="7"/>
      <c r="E26" s="95" t="s">
        <v>13</v>
      </c>
      <c r="F26" s="88"/>
      <c r="G26" s="27" t="s">
        <v>6</v>
      </c>
      <c r="H26" s="27" t="s">
        <v>6</v>
      </c>
      <c r="I26" s="27" t="s">
        <v>6</v>
      </c>
    </row>
    <row r="27" spans="1:9" ht="15">
      <c r="A27" s="2"/>
      <c r="B27" s="19" t="s">
        <v>22</v>
      </c>
      <c r="C27" s="21" t="s">
        <v>6</v>
      </c>
      <c r="D27" s="7"/>
      <c r="E27" s="95" t="s">
        <v>14</v>
      </c>
      <c r="F27" s="88"/>
      <c r="G27" s="27" t="s">
        <v>6</v>
      </c>
      <c r="H27" s="27" t="s">
        <v>6</v>
      </c>
      <c r="I27" s="27" t="s">
        <v>6</v>
      </c>
    </row>
    <row r="28" spans="1:9" ht="15">
      <c r="A28" s="2"/>
      <c r="B28" s="19" t="s">
        <v>23</v>
      </c>
      <c r="C28" s="21" t="s">
        <v>6</v>
      </c>
      <c r="D28" s="7"/>
      <c r="E28" s="95" t="s">
        <v>15</v>
      </c>
      <c r="F28" s="88"/>
      <c r="G28" s="27" t="s">
        <v>6</v>
      </c>
      <c r="H28" s="27" t="s">
        <v>6</v>
      </c>
      <c r="I28" s="27" t="s">
        <v>6</v>
      </c>
    </row>
    <row r="29" spans="1:9" ht="15">
      <c r="A29" s="2"/>
      <c r="B29" s="19" t="s">
        <v>24</v>
      </c>
      <c r="C29" s="22" t="s">
        <v>6</v>
      </c>
      <c r="D29" s="7"/>
      <c r="E29" s="95" t="s">
        <v>17</v>
      </c>
      <c r="F29" s="88"/>
      <c r="G29" s="27" t="s">
        <v>6</v>
      </c>
      <c r="H29" s="27" t="s">
        <v>6</v>
      </c>
      <c r="I29" s="27" t="s">
        <v>6</v>
      </c>
    </row>
    <row r="30" spans="1:9" ht="15" customHeight="1">
      <c r="A30" s="2"/>
      <c r="B30" s="19" t="s">
        <v>25</v>
      </c>
      <c r="C30" s="21" t="s">
        <v>6</v>
      </c>
      <c r="D30" s="7"/>
      <c r="E30" s="95" t="s">
        <v>16</v>
      </c>
      <c r="F30" s="88"/>
      <c r="G30" s="27" t="s">
        <v>6</v>
      </c>
      <c r="H30" s="27" t="s">
        <v>6</v>
      </c>
      <c r="I30" s="27" t="s">
        <v>6</v>
      </c>
    </row>
    <row r="31" spans="1:9" ht="15.75" customHeight="1">
      <c r="A31" s="2"/>
      <c r="B31" s="19" t="s">
        <v>50</v>
      </c>
      <c r="C31" s="22" t="s">
        <v>6</v>
      </c>
      <c r="D31" s="7"/>
      <c r="E31" s="95" t="s">
        <v>18</v>
      </c>
      <c r="F31" s="88"/>
      <c r="G31" s="27" t="s">
        <v>6</v>
      </c>
      <c r="H31" s="27" t="s">
        <v>6</v>
      </c>
      <c r="I31" s="27" t="s">
        <v>6</v>
      </c>
    </row>
    <row r="32" spans="1:9" ht="15">
      <c r="A32" s="1"/>
      <c r="B32" s="20"/>
      <c r="C32" s="20"/>
      <c r="D32" s="20"/>
      <c r="E32" s="87" t="s">
        <v>8</v>
      </c>
      <c r="F32" s="88"/>
      <c r="G32" s="28">
        <v>0</v>
      </c>
      <c r="H32" s="28">
        <v>0</v>
      </c>
      <c r="I32" s="37" t="s">
        <v>44</v>
      </c>
    </row>
    <row r="33" spans="1:10" ht="15">
      <c r="A33" s="1"/>
      <c r="B33" s="20"/>
      <c r="C33" s="20"/>
      <c r="D33" s="20"/>
      <c r="E33" s="24"/>
      <c r="F33" s="24"/>
      <c r="G33" s="25"/>
      <c r="H33" s="25"/>
      <c r="I33" s="25"/>
      <c r="J33" s="25"/>
    </row>
    <row r="34" spans="1:10" ht="30">
      <c r="A34" s="1"/>
      <c r="B34" s="29" t="s">
        <v>33</v>
      </c>
      <c r="C34" s="30" t="s">
        <v>7</v>
      </c>
      <c r="D34" s="31"/>
      <c r="E34" s="32" t="s">
        <v>45</v>
      </c>
      <c r="F34" s="24"/>
      <c r="G34" s="25"/>
      <c r="H34" s="25"/>
      <c r="I34" s="25"/>
      <c r="J34" s="25"/>
    </row>
    <row r="35" spans="1:10" ht="15">
      <c r="A35" s="1"/>
      <c r="B35" s="40" t="s">
        <v>53</v>
      </c>
      <c r="C35" s="33">
        <v>42248</v>
      </c>
      <c r="D35" s="9"/>
      <c r="E35" s="82">
        <v>22453.01</v>
      </c>
      <c r="F35" s="24"/>
      <c r="G35" s="25"/>
      <c r="H35" s="25"/>
      <c r="I35" s="25"/>
      <c r="J35" s="25"/>
    </row>
    <row r="36" spans="1:10" ht="15">
      <c r="A36" s="1"/>
      <c r="B36" s="20"/>
      <c r="C36" s="20"/>
      <c r="D36" s="20"/>
      <c r="E36" s="24"/>
      <c r="F36" s="24"/>
      <c r="G36" s="25"/>
      <c r="H36" s="25"/>
      <c r="I36" s="25"/>
      <c r="J36" s="25"/>
    </row>
    <row r="37" spans="1:10" ht="15">
      <c r="A37" s="1"/>
      <c r="B37" s="20"/>
      <c r="C37" s="20"/>
      <c r="D37" s="20"/>
      <c r="E37" s="24"/>
      <c r="F37" s="24"/>
      <c r="G37" s="25"/>
      <c r="H37" s="25"/>
      <c r="I37" s="25"/>
      <c r="J37" s="25"/>
    </row>
    <row r="38" spans="1:10" ht="57.75" customHeight="1">
      <c r="A38" s="1"/>
      <c r="B38" s="81"/>
      <c r="C38" s="92"/>
      <c r="D38" s="92"/>
      <c r="E38" s="59"/>
      <c r="F38" s="60"/>
      <c r="G38" s="59"/>
      <c r="H38" s="60"/>
      <c r="I38" s="25"/>
      <c r="J38" s="25"/>
    </row>
    <row r="39" spans="2:10" ht="15">
      <c r="B39" s="61"/>
      <c r="C39" s="61"/>
      <c r="E39" s="62"/>
      <c r="G39" s="62"/>
      <c r="I39" s="25"/>
      <c r="J39" s="25"/>
    </row>
    <row r="40" spans="2:10" ht="15">
      <c r="B40" s="63"/>
      <c r="C40" s="63"/>
      <c r="D40" s="64"/>
      <c r="E40" s="64"/>
      <c r="G40" s="64"/>
      <c r="I40" s="25"/>
      <c r="J40" s="25"/>
    </row>
    <row r="41" spans="2:10" ht="15">
      <c r="B41" s="63"/>
      <c r="C41" s="63"/>
      <c r="D41" s="64"/>
      <c r="E41" s="64"/>
      <c r="G41" s="64"/>
      <c r="I41" s="25"/>
      <c r="J41" s="25"/>
    </row>
    <row r="42" spans="2:10" ht="15">
      <c r="B42" s="63"/>
      <c r="C42" s="63"/>
      <c r="D42" s="64"/>
      <c r="E42" s="64"/>
      <c r="G42" s="64"/>
      <c r="I42" s="25"/>
      <c r="J42" s="25"/>
    </row>
    <row r="43" spans="9:10" ht="15">
      <c r="I43" s="25"/>
      <c r="J43" s="25"/>
    </row>
    <row r="44" spans="9:10" ht="15">
      <c r="I44" s="25"/>
      <c r="J44" s="25"/>
    </row>
    <row r="45" spans="9:10" ht="15">
      <c r="I45" s="25"/>
      <c r="J45" s="25"/>
    </row>
    <row r="46" spans="9:10" ht="15">
      <c r="I46" s="25"/>
      <c r="J46" s="25"/>
    </row>
    <row r="47" spans="9:10" ht="15">
      <c r="I47" s="25"/>
      <c r="J47" s="25"/>
    </row>
    <row r="48" spans="9:10" ht="15">
      <c r="I48" s="25"/>
      <c r="J48" s="25"/>
    </row>
    <row r="49" spans="9:10" ht="15">
      <c r="I49" s="25"/>
      <c r="J49" s="25"/>
    </row>
    <row r="50" spans="9:10" ht="15">
      <c r="I50" s="25"/>
      <c r="J50" s="25"/>
    </row>
    <row r="51" spans="9:10" ht="15">
      <c r="I51" s="25"/>
      <c r="J51" s="25"/>
    </row>
    <row r="52" spans="9:10" ht="15">
      <c r="I52" s="25"/>
      <c r="J52" s="25"/>
    </row>
    <row r="53" spans="9:10" ht="15">
      <c r="I53" s="25"/>
      <c r="J53" s="25"/>
    </row>
    <row r="54" spans="9:10" ht="15">
      <c r="I54" s="25"/>
      <c r="J54" s="25"/>
    </row>
    <row r="55" spans="9:10" ht="15">
      <c r="I55" s="25"/>
      <c r="J55" s="25"/>
    </row>
    <row r="56" spans="9:10" ht="15">
      <c r="I56" s="25"/>
      <c r="J56" s="25"/>
    </row>
    <row r="57" spans="9:10" ht="15">
      <c r="I57" s="25"/>
      <c r="J57" s="25"/>
    </row>
    <row r="58" spans="9:10" ht="15">
      <c r="I58" s="25"/>
      <c r="J58" s="25"/>
    </row>
    <row r="59" spans="9:10" ht="15">
      <c r="I59" s="25"/>
      <c r="J59" s="25"/>
    </row>
    <row r="60" spans="9:10" ht="15">
      <c r="I60" s="25"/>
      <c r="J60" s="25"/>
    </row>
    <row r="61" spans="9:10" ht="15">
      <c r="I61" s="25"/>
      <c r="J61" s="25"/>
    </row>
    <row r="62" spans="9:10" ht="15">
      <c r="I62" s="25"/>
      <c r="J62" s="25"/>
    </row>
    <row r="63" spans="9:10" ht="15">
      <c r="I63" s="25"/>
      <c r="J63" s="25"/>
    </row>
    <row r="64" spans="9:10" ht="15">
      <c r="I64" s="25"/>
      <c r="J64" s="25"/>
    </row>
    <row r="65" spans="9:10" ht="15">
      <c r="I65" s="25"/>
      <c r="J65" s="25"/>
    </row>
    <row r="66" spans="9:10" ht="15">
      <c r="I66" s="25"/>
      <c r="J66" s="25"/>
    </row>
    <row r="67" spans="9:10" ht="15">
      <c r="I67" s="25"/>
      <c r="J67" s="25"/>
    </row>
    <row r="68" spans="9:10" ht="15">
      <c r="I68" s="25"/>
      <c r="J68" s="25"/>
    </row>
    <row r="69" spans="9:10" ht="15">
      <c r="I69" s="25"/>
      <c r="J69" s="25"/>
    </row>
    <row r="70" spans="9:10" ht="15">
      <c r="I70" s="25"/>
      <c r="J70" s="25"/>
    </row>
    <row r="71" spans="9:10" ht="15">
      <c r="I71" s="25"/>
      <c r="J71" s="25"/>
    </row>
    <row r="72" spans="9:10" ht="15">
      <c r="I72" s="25"/>
      <c r="J72" s="25"/>
    </row>
    <row r="73" spans="9:10" ht="15">
      <c r="I73" s="25"/>
      <c r="J73" s="25"/>
    </row>
    <row r="74" spans="9:10" ht="15">
      <c r="I74" s="25"/>
      <c r="J74" s="25"/>
    </row>
    <row r="75" spans="9:10" ht="15">
      <c r="I75" s="25"/>
      <c r="J75" s="25"/>
    </row>
    <row r="76" spans="9:10" ht="15">
      <c r="I76" s="25"/>
      <c r="J76" s="25"/>
    </row>
    <row r="77" spans="9:10" ht="15">
      <c r="I77" s="25"/>
      <c r="J77" s="25"/>
    </row>
    <row r="78" spans="9:10" ht="15">
      <c r="I78" s="25"/>
      <c r="J78" s="25"/>
    </row>
    <row r="79" spans="9:10" ht="15">
      <c r="I79" s="25"/>
      <c r="J79" s="25"/>
    </row>
    <row r="80" spans="9:10" ht="15">
      <c r="I80" s="25"/>
      <c r="J80" s="25"/>
    </row>
    <row r="81" spans="9:10" ht="15">
      <c r="I81" s="25"/>
      <c r="J81" s="25"/>
    </row>
    <row r="82" spans="9:10" ht="15">
      <c r="I82" s="25"/>
      <c r="J82" s="25"/>
    </row>
    <row r="83" spans="9:10" ht="15">
      <c r="I83" s="25"/>
      <c r="J83" s="25"/>
    </row>
    <row r="84" spans="9:10" ht="15">
      <c r="I84" s="25"/>
      <c r="J84" s="25"/>
    </row>
    <row r="85" spans="9:10" ht="15">
      <c r="I85" s="25"/>
      <c r="J85" s="25"/>
    </row>
    <row r="86" spans="9:10" ht="15">
      <c r="I86" s="25"/>
      <c r="J86" s="25"/>
    </row>
    <row r="87" spans="9:10" ht="15">
      <c r="I87" s="25"/>
      <c r="J87" s="25"/>
    </row>
    <row r="88" spans="9:10" ht="15">
      <c r="I88" s="25"/>
      <c r="J88" s="25"/>
    </row>
    <row r="89" spans="9:10" ht="15">
      <c r="I89" s="25"/>
      <c r="J89" s="25"/>
    </row>
    <row r="90" spans="9:10" ht="15">
      <c r="I90" s="25"/>
      <c r="J90" s="25"/>
    </row>
    <row r="91" spans="9:10" ht="15">
      <c r="I91" s="25"/>
      <c r="J91" s="25"/>
    </row>
    <row r="92" spans="9:10" ht="15">
      <c r="I92" s="25"/>
      <c r="J92" s="25"/>
    </row>
    <row r="93" spans="9:10" ht="15">
      <c r="I93" s="25"/>
      <c r="J93" s="25"/>
    </row>
    <row r="94" spans="9:10" ht="15">
      <c r="I94" s="25"/>
      <c r="J94" s="25"/>
    </row>
    <row r="95" spans="9:10" ht="15">
      <c r="I95" s="25"/>
      <c r="J95" s="25"/>
    </row>
    <row r="96" spans="9:10" ht="15">
      <c r="I96" s="25"/>
      <c r="J96" s="25"/>
    </row>
    <row r="97" spans="9:10" ht="15">
      <c r="I97" s="25"/>
      <c r="J97" s="25"/>
    </row>
    <row r="98" spans="9:10" ht="15">
      <c r="I98" s="25"/>
      <c r="J98" s="25"/>
    </row>
    <row r="99" spans="9:10" ht="15">
      <c r="I99" s="25"/>
      <c r="J99" s="25"/>
    </row>
    <row r="100" spans="9:10" ht="15">
      <c r="I100" s="25"/>
      <c r="J100" s="25"/>
    </row>
    <row r="101" spans="9:10" ht="15">
      <c r="I101" s="25"/>
      <c r="J101" s="25"/>
    </row>
    <row r="102" spans="9:10" ht="15">
      <c r="I102" s="25"/>
      <c r="J102" s="25"/>
    </row>
    <row r="103" spans="9:10" ht="15">
      <c r="I103" s="25"/>
      <c r="J103" s="25"/>
    </row>
    <row r="104" spans="9:10" ht="15">
      <c r="I104" s="25"/>
      <c r="J104" s="25"/>
    </row>
    <row r="105" spans="9:10" ht="15">
      <c r="I105" s="25"/>
      <c r="J105" s="25"/>
    </row>
    <row r="106" spans="9:10" ht="15">
      <c r="I106" s="25"/>
      <c r="J106" s="25"/>
    </row>
    <row r="107" spans="9:10" ht="15">
      <c r="I107" s="25"/>
      <c r="J107" s="25"/>
    </row>
    <row r="108" spans="9:10" ht="15">
      <c r="I108" s="25"/>
      <c r="J108" s="25"/>
    </row>
    <row r="109" spans="9:10" ht="15">
      <c r="I109" s="25"/>
      <c r="J109" s="25"/>
    </row>
    <row r="110" spans="9:10" ht="15">
      <c r="I110" s="25"/>
      <c r="J110" s="25"/>
    </row>
  </sheetData>
  <sheetProtection/>
  <mergeCells count="31">
    <mergeCell ref="E25:F25"/>
    <mergeCell ref="B1:J2"/>
    <mergeCell ref="C3:J3"/>
    <mergeCell ref="B4:C4"/>
    <mergeCell ref="E4:J4"/>
    <mergeCell ref="E5:F5"/>
    <mergeCell ref="E9:E10"/>
    <mergeCell ref="G5:H5"/>
    <mergeCell ref="E8:G8"/>
    <mergeCell ref="E7:G7"/>
    <mergeCell ref="J9:J10"/>
    <mergeCell ref="B10:B21"/>
    <mergeCell ref="E24:F24"/>
    <mergeCell ref="B23:C23"/>
    <mergeCell ref="C10:C21"/>
    <mergeCell ref="E28:F28"/>
    <mergeCell ref="G9:G10"/>
    <mergeCell ref="E23:I23"/>
    <mergeCell ref="H9:H10"/>
    <mergeCell ref="I9:I10"/>
    <mergeCell ref="E27:F27"/>
    <mergeCell ref="E32:F32"/>
    <mergeCell ref="J5:J8"/>
    <mergeCell ref="C38:D38"/>
    <mergeCell ref="I5:I8"/>
    <mergeCell ref="E26:F26"/>
    <mergeCell ref="E6:G6"/>
    <mergeCell ref="E30:F30"/>
    <mergeCell ref="E31:F31"/>
    <mergeCell ref="E29:F29"/>
    <mergeCell ref="F9:F10"/>
  </mergeCells>
  <hyperlinks>
    <hyperlink ref="I25" location="Застава!A1" display="Застава!A1"/>
    <hyperlink ref="I26:I31" location="Застава!A1" display="Застава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6">
      <selection activeCell="A24" sqref="A24:F29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18.8515625" style="0" customWidth="1"/>
    <col min="4" max="4" width="29.140625" style="0" customWidth="1"/>
    <col min="5" max="5" width="14.00390625" style="0" customWidth="1"/>
    <col min="6" max="6" width="68.28125" style="0" customWidth="1"/>
  </cols>
  <sheetData>
    <row r="1" spans="1:3" ht="15">
      <c r="A1" s="134" t="s">
        <v>33</v>
      </c>
      <c r="B1" s="134"/>
      <c r="C1" s="51" t="s">
        <v>70</v>
      </c>
    </row>
    <row r="2" spans="1:3" ht="15">
      <c r="A2" s="134" t="s">
        <v>7</v>
      </c>
      <c r="B2" s="134"/>
      <c r="C2" s="52">
        <v>42248</v>
      </c>
    </row>
    <row r="3" spans="1:3" ht="30" customHeight="1">
      <c r="A3" s="134" t="s">
        <v>69</v>
      </c>
      <c r="B3" s="134"/>
      <c r="C3" s="34">
        <f>ПублПасп!E35</f>
        <v>22453.01</v>
      </c>
    </row>
    <row r="6" spans="1:6" ht="15">
      <c r="A6" s="133" t="s">
        <v>58</v>
      </c>
      <c r="B6" s="133"/>
      <c r="C6" s="133"/>
      <c r="D6" s="133"/>
      <c r="E6" s="133"/>
      <c r="F6" s="133"/>
    </row>
    <row r="7" spans="1:6" ht="15">
      <c r="A7" s="53" t="s">
        <v>59</v>
      </c>
      <c r="B7" s="53" t="s">
        <v>60</v>
      </c>
      <c r="C7" s="53" t="s">
        <v>61</v>
      </c>
      <c r="D7" s="53" t="s">
        <v>62</v>
      </c>
      <c r="E7" s="53" t="s">
        <v>63</v>
      </c>
      <c r="F7" s="53" t="s">
        <v>64</v>
      </c>
    </row>
    <row r="8" spans="1:6" ht="60">
      <c r="A8" s="53">
        <v>1</v>
      </c>
      <c r="B8" s="50">
        <v>42732</v>
      </c>
      <c r="C8" s="54">
        <v>165789.65</v>
      </c>
      <c r="D8" s="55" t="s">
        <v>6</v>
      </c>
      <c r="E8" s="56" t="s">
        <v>6</v>
      </c>
      <c r="F8" s="57" t="s">
        <v>65</v>
      </c>
    </row>
    <row r="9" spans="1:6" ht="60">
      <c r="A9" s="53">
        <v>2</v>
      </c>
      <c r="B9" s="58">
        <v>42755</v>
      </c>
      <c r="C9" s="54">
        <v>149210.69</v>
      </c>
      <c r="D9" s="55" t="s">
        <v>6</v>
      </c>
      <c r="E9" s="56" t="s">
        <v>6</v>
      </c>
      <c r="F9" s="57" t="s">
        <v>66</v>
      </c>
    </row>
    <row r="10" spans="1:6" ht="30">
      <c r="A10" s="53">
        <v>3</v>
      </c>
      <c r="B10" s="50">
        <v>42775</v>
      </c>
      <c r="C10" s="54">
        <v>132631.72</v>
      </c>
      <c r="D10" s="55" t="s">
        <v>6</v>
      </c>
      <c r="E10" s="56" t="s">
        <v>6</v>
      </c>
      <c r="F10" s="57" t="s">
        <v>67</v>
      </c>
    </row>
    <row r="11" spans="1:6" ht="30">
      <c r="A11" s="53">
        <v>4</v>
      </c>
      <c r="B11" s="58">
        <v>42795</v>
      </c>
      <c r="C11" s="54">
        <v>116052.75</v>
      </c>
      <c r="D11" s="55" t="s">
        <v>6</v>
      </c>
      <c r="E11" s="56" t="s">
        <v>6</v>
      </c>
      <c r="F11" s="57" t="s">
        <v>68</v>
      </c>
    </row>
    <row r="12" spans="1:6" ht="30">
      <c r="A12" s="53">
        <v>5</v>
      </c>
      <c r="B12" s="58">
        <v>42866</v>
      </c>
      <c r="C12" s="69">
        <v>116290.75</v>
      </c>
      <c r="D12" s="55" t="s">
        <v>6</v>
      </c>
      <c r="E12" s="56" t="s">
        <v>6</v>
      </c>
      <c r="F12" s="57" t="s">
        <v>71</v>
      </c>
    </row>
    <row r="13" spans="1:6" ht="60">
      <c r="A13" s="53">
        <v>6</v>
      </c>
      <c r="B13" s="58">
        <v>42961</v>
      </c>
      <c r="C13" s="83" t="s">
        <v>73</v>
      </c>
      <c r="D13" s="55" t="s">
        <v>6</v>
      </c>
      <c r="E13" s="55" t="s">
        <v>6</v>
      </c>
      <c r="F13" s="57" t="s">
        <v>77</v>
      </c>
    </row>
    <row r="14" spans="1:6" ht="30">
      <c r="A14" s="53">
        <v>7</v>
      </c>
      <c r="B14" s="58">
        <v>42977</v>
      </c>
      <c r="C14" s="83" t="s">
        <v>74</v>
      </c>
      <c r="D14" s="55" t="s">
        <v>6</v>
      </c>
      <c r="E14" s="55" t="s">
        <v>6</v>
      </c>
      <c r="F14" s="57" t="s">
        <v>78</v>
      </c>
    </row>
    <row r="15" spans="1:6" ht="30">
      <c r="A15" s="53">
        <v>8</v>
      </c>
      <c r="B15" s="58">
        <v>42992</v>
      </c>
      <c r="C15" s="83" t="s">
        <v>75</v>
      </c>
      <c r="D15" s="55" t="s">
        <v>6</v>
      </c>
      <c r="E15" s="55" t="s">
        <v>6</v>
      </c>
      <c r="F15" s="57" t="s">
        <v>79</v>
      </c>
    </row>
    <row r="16" spans="1:6" ht="30">
      <c r="A16" s="53">
        <v>9</v>
      </c>
      <c r="B16" s="58">
        <v>43007</v>
      </c>
      <c r="C16" s="83" t="s">
        <v>76</v>
      </c>
      <c r="D16" s="55" t="s">
        <v>6</v>
      </c>
      <c r="E16" s="55" t="s">
        <v>6</v>
      </c>
      <c r="F16" s="57" t="s">
        <v>80</v>
      </c>
    </row>
    <row r="17" spans="1:6" ht="30">
      <c r="A17" s="53">
        <v>10</v>
      </c>
      <c r="B17" s="58">
        <v>43104</v>
      </c>
      <c r="C17" s="84">
        <v>73263.18</v>
      </c>
      <c r="D17" s="55" t="s">
        <v>6</v>
      </c>
      <c r="E17" s="56" t="s">
        <v>6</v>
      </c>
      <c r="F17" s="57" t="s">
        <v>86</v>
      </c>
    </row>
    <row r="18" spans="1:6" ht="30">
      <c r="A18" s="53">
        <v>11</v>
      </c>
      <c r="B18" s="58">
        <v>43116</v>
      </c>
      <c r="C18" s="85">
        <f>ROUND(($C$17*0.9),2)</f>
        <v>65936.86</v>
      </c>
      <c r="D18" s="55" t="s">
        <v>6</v>
      </c>
      <c r="E18" s="56" t="s">
        <v>6</v>
      </c>
      <c r="F18" s="57" t="s">
        <v>87</v>
      </c>
    </row>
    <row r="19" spans="1:6" ht="30">
      <c r="A19" s="53">
        <v>12</v>
      </c>
      <c r="B19" s="58">
        <v>43125</v>
      </c>
      <c r="C19" s="85">
        <f>ROUND(($C$17*0.8),2)</f>
        <v>58610.54</v>
      </c>
      <c r="D19" s="55" t="s">
        <v>6</v>
      </c>
      <c r="E19" s="56" t="s">
        <v>6</v>
      </c>
      <c r="F19" s="57" t="s">
        <v>88</v>
      </c>
    </row>
    <row r="20" spans="1:6" ht="30">
      <c r="A20" s="53">
        <v>13</v>
      </c>
      <c r="B20" s="58">
        <v>43136</v>
      </c>
      <c r="C20" s="85">
        <f>ROUND(($C$17*0.7),2)</f>
        <v>51284.23</v>
      </c>
      <c r="D20" s="55" t="s">
        <v>6</v>
      </c>
      <c r="E20" s="56" t="s">
        <v>6</v>
      </c>
      <c r="F20" s="57" t="s">
        <v>89</v>
      </c>
    </row>
    <row r="21" spans="1:6" ht="15">
      <c r="A21" s="53"/>
      <c r="B21" s="58"/>
      <c r="C21" s="56"/>
      <c r="D21" s="55"/>
      <c r="E21" s="56"/>
      <c r="F21" s="53"/>
    </row>
    <row r="22" spans="1:6" ht="15">
      <c r="A22" s="53"/>
      <c r="B22" s="58"/>
      <c r="C22" s="56"/>
      <c r="D22" s="55"/>
      <c r="E22" s="56"/>
      <c r="F22" s="53"/>
    </row>
    <row r="24" spans="2:5" ht="51" customHeight="1">
      <c r="B24" s="92"/>
      <c r="C24" s="92"/>
      <c r="D24" s="59"/>
      <c r="E24" s="60"/>
    </row>
    <row r="25" spans="2:4" ht="15">
      <c r="B25" s="61"/>
      <c r="D25" s="62"/>
    </row>
    <row r="26" spans="2:4" ht="15">
      <c r="B26" s="63"/>
      <c r="C26" s="64"/>
      <c r="D26" s="64"/>
    </row>
    <row r="27" spans="2:4" ht="15">
      <c r="B27" s="63"/>
      <c r="C27" s="64"/>
      <c r="D27" s="64"/>
    </row>
    <row r="28" spans="2:4" ht="15">
      <c r="B28" s="63"/>
      <c r="C28" s="64"/>
      <c r="D28" s="64"/>
    </row>
  </sheetData>
  <sheetProtection/>
  <mergeCells count="5">
    <mergeCell ref="B24:C24"/>
    <mergeCell ref="A6:F6"/>
    <mergeCell ref="A1:B1"/>
    <mergeCell ref="A2:B2"/>
    <mergeCell ref="A3:B3"/>
  </mergeCells>
  <hyperlinks>
    <hyperlink ref="F8" r:id="rId1" display="http://www.fg.gov.ua/not-paying/liquidation/116-kreditprombank/7774-oholoshennya-pro-provedennya-vidkrytykh-torhiv-auktsionu-z-prodazhu-aktyviv-pat-kredytprombank-na-elektronnomu-torhovomu-maydanchyku-tov-elektronni-torhy-ukrainy"/>
    <hyperlink ref="F9" r:id="rId2" display="http://www.fg.gov.ua/not-paying/liquidation/116-kreditprombank/8648-oholoshennya-pro-provedennya-vidkrytykh-torhiv-auktsionu-z-prodazhu-aktyviv-pat-kredytprombank-na-elektronnomu-torhovomu-maydanchyku-tov-elektronni-torhy-ukrainy-2"/>
    <hyperlink ref="F10" r:id="rId3" display="http://www.fg.gov.ua/not-paying/liquidation/116-kreditprombank/9132-09022017"/>
    <hyperlink ref="F11" r:id="rId4" display="http://www.fg.gov.ua/not-paying/liquidation/116-kreditprombank/9455-01032017-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2017-10-05T07:49:23Z</cp:lastPrinted>
  <dcterms:created xsi:type="dcterms:W3CDTF">2015-10-12T12:03:25Z</dcterms:created>
  <dcterms:modified xsi:type="dcterms:W3CDTF">2018-03-14T08:05:34Z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