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480" windowHeight="5310" tabRatio="896" activeTab="0"/>
  </bookViews>
  <sheets>
    <sheet name="ППА" sheetId="1" r:id="rId1"/>
    <sheet name="ППА_порука" sheetId="2" r:id="rId2"/>
    <sheet name="Журнал торгів" sheetId="3" r:id="rId3"/>
  </sheets>
  <definedNames/>
  <calcPr fullCalcOnLoad="1" iterate="1" iterateCount="2000" iterateDelta="0.001"/>
</workbook>
</file>

<file path=xl/sharedStrings.xml><?xml version="1.0" encoding="utf-8"?>
<sst xmlns="http://schemas.openxmlformats.org/spreadsheetml/2006/main" count="98" uniqueCount="80">
  <si>
    <t xml:space="preserve">1. Інформація про кредит 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</si>
  <si>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</si>
  <si>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</si>
  <si>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</si>
  <si>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</si>
  <si>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</si>
  <si>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</si>
  <si>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Наявність поручителя (так / ні)</t>
  </si>
  <si>
    <t>Ставка відсотків</t>
  </si>
  <si>
    <t>Вид поруки (майнова / фінансова)</t>
  </si>
  <si>
    <t>Ставка комісій</t>
  </si>
  <si>
    <t>Тип кредитного продукту</t>
  </si>
  <si>
    <t>Цільове призначення</t>
  </si>
  <si>
    <t>Регіон видачі (область)</t>
  </si>
  <si>
    <t>Залишок по пеням і штрафам, грн</t>
  </si>
  <si>
    <t>Залишок по процентам, грн</t>
  </si>
  <si>
    <t>Залишок по комісіям, грн</t>
  </si>
  <si>
    <t>Наявність застави (так / ні)</t>
  </si>
  <si>
    <t>Номер договору застави</t>
  </si>
  <si>
    <t>Застава реалізована (так / ні)</t>
  </si>
  <si>
    <t>Вартість застави на момент видачі кредиту, грн</t>
  </si>
  <si>
    <t>Дата оцінки вартості кредиту</t>
  </si>
  <si>
    <t>Назва компанії оцінщика</t>
  </si>
  <si>
    <t>Дата останнього платежу</t>
  </si>
  <si>
    <t>Дата формування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</si>
  <si>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</si>
  <si>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Смерть боржника (так / ні)</t>
  </si>
  <si>
    <t>Інша інформація та примітки</t>
  </si>
  <si>
    <t>Зона АТО або Крим</t>
  </si>
  <si>
    <t>Сума видачі (у валюті кредиту)</t>
  </si>
  <si>
    <t>Тип застави</t>
  </si>
  <si>
    <t>Поточна стадія претензійно-позовної роботи</t>
  </si>
  <si>
    <t>Залишок по тілу кредиту, грн</t>
  </si>
  <si>
    <t xml:space="preserve">Загальний залишок заборгованості (без штрафів та пені), грн </t>
  </si>
  <si>
    <t>Залишок заборгованості у валюті кредиту (без штрафів та пені)</t>
  </si>
  <si>
    <t>Діє закон про мораторій на стягнення майна (так / ні)</t>
  </si>
  <si>
    <t>Публічний паспорт активу (права вимоги фізичних осіб – індивідуальні позичальники)</t>
  </si>
  <si>
    <t>Опис застави</t>
  </si>
  <si>
    <t>Опис претензійно-позовної роботи</t>
  </si>
  <si>
    <t>3. Інформація про заставу</t>
  </si>
  <si>
    <t>Поручитель 1</t>
  </si>
  <si>
    <t>Поручитель 2</t>
  </si>
  <si>
    <t>4. Інформація про поручителя</t>
  </si>
  <si>
    <t>5. Додаткова інформація</t>
  </si>
  <si>
    <t>** Інтерактивне посилання на інформацію про усі об`єкти застави</t>
  </si>
  <si>
    <t>*** Інтерактивне посилання на інформацію про усіх поручителів</t>
  </si>
  <si>
    <t>№</t>
  </si>
  <si>
    <t>Дата проведення</t>
  </si>
  <si>
    <t>Журнал торгів</t>
  </si>
  <si>
    <t>Коментар</t>
  </si>
  <si>
    <t>6. Претензійно-позовна робота та примусове стягнення</t>
  </si>
  <si>
    <t>Торгуюча організація</t>
  </si>
  <si>
    <t>Початкова вартість, грн</t>
  </si>
  <si>
    <t>Ціна продажу, грн</t>
  </si>
  <si>
    <t>Оціночна вартість кредиту, грн</t>
  </si>
  <si>
    <t>7. Оцінка вартості кредиту</t>
  </si>
  <si>
    <t>ПАТ Західінкомбанк</t>
  </si>
  <si>
    <t>190908/2203-79</t>
  </si>
  <si>
    <t>мультивалютна кредитна лінія</t>
  </si>
  <si>
    <t>споживче кредитування</t>
  </si>
  <si>
    <t>Житомирська</t>
  </si>
  <si>
    <t>ні</t>
  </si>
  <si>
    <t>так</t>
  </si>
  <si>
    <t>-</t>
  </si>
  <si>
    <t>нежитлове приміщення</t>
  </si>
  <si>
    <t>фінансова</t>
  </si>
  <si>
    <t>ТОВ"ЕКСПЕРТНА КОМПАНІЯ"ПРОФЕСІОНАЛ"</t>
  </si>
  <si>
    <t>ТОВ "УКГ МОНІТОРИНГ"</t>
  </si>
  <si>
    <t>303484</t>
  </si>
  <si>
    <t>Уповноважена особа ФГВФО на ліквідацію ПАТ "Західінкомбанк"                                                        Костенко І.І.</t>
  </si>
  <si>
    <t>840, 980</t>
  </si>
  <si>
    <t>тіло кредиту - 600 000,00 грн., проценти - 441 413,78 грн.; тіло кредиту - 200 000,00 дол. США, проценти - 108 438,91 дол. США</t>
  </si>
  <si>
    <t>№79 за Р№4919</t>
  </si>
  <si>
    <t>600 000,00 дол. США; 2 916 780,00 грн.</t>
  </si>
  <si>
    <t>14%; 23%</t>
  </si>
  <si>
    <t>рішеня суду на користь банку</t>
  </si>
  <si>
    <t>ТБ"ПЕСПЕКТИВА КОММОДІТІ"</t>
  </si>
  <si>
    <t xml:space="preserve"> Детальну інформацію буде надано після підписання договору про нерозголошення конфіденційної інформації</t>
  </si>
  <si>
    <t>майновий комплекс виробничих будівель: виробничий комплекс літ. "Б", виробничий корпус літ. "В", гаражі літ. "Г", склад літ. "Д", прохідна літ. "Ж", СТО літ. "З,З-1", загальною площею 1458,00 кв.м. за адресою: Житомирська область, м. Житомир, вул. Слобідська</t>
  </si>
  <si>
    <t>так (ППА_порука)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</si>
</sst>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.00\ _₽"/>
    <numFmt numFmtId="183" formatCode="dd\.mm\.yyyy;@"/>
    <numFmt numFmtId="184" formatCode="[$-FC19]d\ mmmm\ yyyy\ &quot;г.&quot;"/>
    <numFmt numFmtId="185" formatCode="0_ ;\-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70C0"/>
      <name val="Calibri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1" fillId="0" borderId="0" applyFon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31" borderId="0" applyNumberFormat="0" applyBorder="0" applyAlignment="0" applyProtection="0"/>
    <xf numFmtId="0" fontId="1" fillId="32" borderId="8" applyNumberFormat="0" applyFon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0" fontId="4" fillId="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182" fontId="4" fillId="0" borderId="15" xfId="0" applyNumberFormat="1" applyFont="1" applyFill="1" applyBorder="1" applyAlignment="1">
      <alignment horizontal="center" vertical="center" wrapText="1"/>
    </xf>
    <xf numFmtId="10" fontId="4" fillId="0" borderId="15" xfId="0" applyNumberFormat="1" applyFont="1" applyFill="1" applyBorder="1" applyAlignment="1">
      <alignment horizontal="center" vertical="center" wrapText="1"/>
    </xf>
    <xf numFmtId="182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vertical="center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right" vertical="center" wrapText="1"/>
    </xf>
    <xf numFmtId="49" fontId="4" fillId="0" borderId="19" xfId="0" applyNumberFormat="1" applyFont="1" applyFill="1" applyBorder="1" applyAlignment="1">
      <alignment horizontal="right" vertical="center" wrapText="1"/>
    </xf>
    <xf numFmtId="49" fontId="4" fillId="0" borderId="20" xfId="0" applyNumberFormat="1" applyFont="1" applyFill="1" applyBorder="1" applyAlignment="1">
      <alignment horizontal="right" vertical="center" wrapText="1"/>
    </xf>
    <xf numFmtId="49" fontId="4" fillId="0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1" fontId="7" fillId="0" borderId="25" xfId="0" applyNumberFormat="1" applyFont="1" applyBorder="1" applyAlignment="1">
      <alignment wrapText="1"/>
    </xf>
    <xf numFmtId="14" fontId="7" fillId="0" borderId="26" xfId="0" applyNumberFormat="1" applyFont="1" applyBorder="1" applyAlignment="1">
      <alignment wrapText="1"/>
    </xf>
    <xf numFmtId="182" fontId="7" fillId="0" borderId="26" xfId="61" applyNumberFormat="1" applyFont="1" applyBorder="1" applyAlignment="1">
      <alignment wrapText="1"/>
    </xf>
    <xf numFmtId="0" fontId="7" fillId="0" borderId="27" xfId="0" applyFont="1" applyBorder="1" applyAlignment="1">
      <alignment wrapText="1"/>
    </xf>
    <xf numFmtId="1" fontId="7" fillId="0" borderId="28" xfId="0" applyNumberFormat="1" applyFont="1" applyBorder="1" applyAlignment="1">
      <alignment wrapText="1"/>
    </xf>
    <xf numFmtId="14" fontId="7" fillId="0" borderId="29" xfId="0" applyNumberFormat="1" applyFont="1" applyBorder="1" applyAlignment="1">
      <alignment wrapText="1"/>
    </xf>
    <xf numFmtId="182" fontId="7" fillId="0" borderId="29" xfId="61" applyNumberFormat="1" applyFont="1" applyBorder="1" applyAlignment="1">
      <alignment wrapText="1"/>
    </xf>
    <xf numFmtId="0" fontId="7" fillId="0" borderId="30" xfId="0" applyFont="1" applyBorder="1" applyAlignment="1">
      <alignment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3" fontId="4" fillId="0" borderId="1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2" fontId="9" fillId="34" borderId="26" xfId="0" applyNumberFormat="1" applyFont="1" applyFill="1" applyBorder="1" applyAlignment="1">
      <alignment horizontal="center"/>
    </xf>
    <xf numFmtId="2" fontId="9" fillId="0" borderId="26" xfId="61" applyNumberFormat="1" applyFont="1" applyBorder="1" applyAlignment="1">
      <alignment horizontal="center"/>
    </xf>
    <xf numFmtId="0" fontId="9" fillId="34" borderId="26" xfId="0" applyFont="1" applyFill="1" applyBorder="1" applyAlignment="1">
      <alignment horizontal="center" wrapText="1"/>
    </xf>
    <xf numFmtId="1" fontId="2" fillId="0" borderId="32" xfId="0" applyNumberFormat="1" applyFont="1" applyBorder="1" applyAlignment="1">
      <alignment horizontal="center" vertical="center" wrapText="1"/>
    </xf>
    <xf numFmtId="14" fontId="2" fillId="0" borderId="33" xfId="0" applyNumberFormat="1" applyFont="1" applyBorder="1" applyAlignment="1">
      <alignment horizontal="center" vertical="center" wrapText="1"/>
    </xf>
    <xf numFmtId="182" fontId="2" fillId="0" borderId="33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4" fontId="9" fillId="35" borderId="26" xfId="0" applyNumberFormat="1" applyFont="1" applyFill="1" applyBorder="1" applyAlignment="1">
      <alignment horizontal="center"/>
    </xf>
    <xf numFmtId="182" fontId="9" fillId="0" borderId="26" xfId="61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 wrapText="1"/>
    </xf>
    <xf numFmtId="182" fontId="9" fillId="0" borderId="26" xfId="61" applyNumberFormat="1" applyFont="1" applyBorder="1" applyAlignment="1">
      <alignment horizontal="center" wrapText="1"/>
    </xf>
    <xf numFmtId="0" fontId="10" fillId="35" borderId="26" xfId="0" applyFont="1" applyFill="1" applyBorder="1" applyAlignment="1">
      <alignment horizontal="center" wrapText="1"/>
    </xf>
    <xf numFmtId="4" fontId="9" fillId="0" borderId="26" xfId="0" applyNumberFormat="1" applyFont="1" applyFill="1" applyBorder="1" applyAlignment="1">
      <alignment horizontal="center"/>
    </xf>
    <xf numFmtId="0" fontId="9" fillId="35" borderId="26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0" fillId="36" borderId="35" xfId="0" applyFill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36" xfId="0" applyNumberFormat="1" applyFont="1" applyFill="1" applyBorder="1" applyAlignment="1">
      <alignment horizontal="center" vertical="top" wrapText="1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41" xfId="0" applyNumberForma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48" fillId="33" borderId="12" xfId="42" applyFont="1" applyFill="1" applyBorder="1" applyAlignment="1" applyProtection="1">
      <alignment horizontal="center" vertical="center"/>
      <protection/>
    </xf>
    <xf numFmtId="0" fontId="48" fillId="33" borderId="22" xfId="42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4" fillId="0" borderId="31" xfId="0" applyNumberFormat="1" applyFont="1" applyBorder="1" applyAlignment="1">
      <alignment horizontal="center" vertical="center" wrapText="1"/>
    </xf>
    <xf numFmtId="0" fontId="0" fillId="0" borderId="42" xfId="0" applyNumberFormat="1" applyBorder="1" applyAlignment="1">
      <alignment vertical="center"/>
    </xf>
    <xf numFmtId="0" fontId="49" fillId="0" borderId="36" xfId="0" applyNumberFormat="1" applyFont="1" applyFill="1" applyBorder="1" applyAlignment="1">
      <alignment horizontal="center" vertical="top" wrapText="1"/>
    </xf>
    <xf numFmtId="0" fontId="49" fillId="0" borderId="37" xfId="0" applyNumberFormat="1" applyFont="1" applyFill="1" applyBorder="1" applyAlignment="1">
      <alignment horizontal="center" vertical="top" wrapText="1"/>
    </xf>
    <xf numFmtId="0" fontId="49" fillId="0" borderId="38" xfId="0" applyNumberFormat="1" applyFont="1" applyFill="1" applyBorder="1" applyAlignment="1">
      <alignment horizontal="center" vertical="top" wrapText="1"/>
    </xf>
    <xf numFmtId="0" fontId="49" fillId="0" borderId="39" xfId="0" applyNumberFormat="1" applyFont="1" applyFill="1" applyBorder="1" applyAlignment="1">
      <alignment horizontal="center" vertical="top" wrapText="1"/>
    </xf>
    <xf numFmtId="0" fontId="49" fillId="0" borderId="40" xfId="0" applyNumberFormat="1" applyFont="1" applyFill="1" applyBorder="1" applyAlignment="1">
      <alignment horizontal="center" vertical="top" wrapText="1"/>
    </xf>
    <xf numFmtId="0" fontId="49" fillId="0" borderId="41" xfId="0" applyNumberFormat="1" applyFont="1" applyFill="1" applyBorder="1" applyAlignment="1">
      <alignment horizontal="center" vertical="top" wrapText="1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781050</xdr:colOff>
      <xdr:row>0</xdr:row>
      <xdr:rowOff>85725</xdr:rowOff>
    </xdr:from>
    <xdr:to>
      <xdr:col>7</xdr:col>
      <xdr:colOff>2047875</xdr:colOff>
      <xdr:row>2</xdr:row>
      <xdr:rowOff>38100</xdr:rowOff>
    </xdr:to>
    <xdr:pic>
      <xdr:nvPicPr>
        <xdr:cNvPr id="1" name="Рисунок 1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39400" y="85725"/>
          <a:ext cx="12668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PageLayoutView="0" workbookViewId="0" topLeftCell="A1">
      <selection activeCell="E21" sqref="E21"/>
    </sheetView>
  </sheetViews>
  <sheetFormatPr defaultColWidth="8.8515625" defaultRowHeight="15"/>
  <cols>
    <col min="1" max="1" width="25.57421875" style="1" customWidth="1"/>
    <col min="2" max="2" width="23.7109375" style="1" customWidth="1"/>
    <col min="3" max="3" width="2.00390625" style="1" customWidth="1"/>
    <col min="4" max="4" width="24.28125" style="1" customWidth="1"/>
    <col min="5" max="5" width="36.421875" style="1" customWidth="1"/>
    <col min="6" max="6" width="2.28125" style="1" customWidth="1"/>
    <col min="7" max="7" width="30.57421875" style="1" customWidth="1"/>
    <col min="8" max="8" width="32.7109375" style="1" customWidth="1"/>
    <col min="9" max="9" width="7.140625" style="1" customWidth="1"/>
    <col min="10" max="16384" width="8.8515625" style="1" customWidth="1"/>
  </cols>
  <sheetData>
    <row r="1" spans="1:8" ht="12.75">
      <c r="A1" s="77" t="s">
        <v>36</v>
      </c>
      <c r="B1" s="78"/>
      <c r="C1" s="78"/>
      <c r="D1" s="78"/>
      <c r="E1" s="78"/>
      <c r="F1" s="78"/>
      <c r="G1" s="78"/>
      <c r="H1" s="78"/>
    </row>
    <row r="2" ht="12" thickBot="1">
      <c r="A2" s="2"/>
    </row>
    <row r="3" spans="1:8" ht="12" thickBot="1">
      <c r="A3" s="5" t="s">
        <v>24</v>
      </c>
      <c r="B3" s="30">
        <v>43070</v>
      </c>
      <c r="D3" s="6"/>
      <c r="E3" s="7"/>
      <c r="F3" s="7"/>
      <c r="G3" s="6"/>
      <c r="H3" s="7"/>
    </row>
    <row r="4" ht="12" thickBot="1">
      <c r="A4" s="2"/>
    </row>
    <row r="5" spans="1:8" s="2" customFormat="1" ht="15.75" thickBot="1">
      <c r="A5" s="79" t="s">
        <v>0</v>
      </c>
      <c r="B5" s="80"/>
      <c r="D5" s="87" t="s">
        <v>39</v>
      </c>
      <c r="E5" s="87"/>
      <c r="G5" s="81" t="s">
        <v>50</v>
      </c>
      <c r="H5" s="82"/>
    </row>
    <row r="6" spans="1:8" ht="23.25" thickBot="1">
      <c r="A6" s="8" t="s">
        <v>1</v>
      </c>
      <c r="B6" s="20" t="s">
        <v>56</v>
      </c>
      <c r="D6" s="13" t="s">
        <v>17</v>
      </c>
      <c r="E6" s="20" t="s">
        <v>61</v>
      </c>
      <c r="G6" s="4" t="s">
        <v>31</v>
      </c>
      <c r="H6" s="29" t="s">
        <v>75</v>
      </c>
    </row>
    <row r="7" spans="1:8" ht="19.5" customHeight="1" thickBot="1">
      <c r="A7" s="9" t="s">
        <v>2</v>
      </c>
      <c r="B7" s="21" t="s">
        <v>68</v>
      </c>
      <c r="D7" s="92" t="s">
        <v>35</v>
      </c>
      <c r="E7" s="90" t="s">
        <v>61</v>
      </c>
      <c r="G7" s="83" t="s">
        <v>38</v>
      </c>
      <c r="H7" s="84"/>
    </row>
    <row r="8" spans="1:8" ht="18" customHeight="1">
      <c r="A8" s="9" t="s">
        <v>3</v>
      </c>
      <c r="B8" s="21" t="s">
        <v>57</v>
      </c>
      <c r="D8" s="93"/>
      <c r="E8" s="91"/>
      <c r="G8" s="109" t="s">
        <v>77</v>
      </c>
      <c r="H8" s="110"/>
    </row>
    <row r="9" spans="1:8" ht="13.5" customHeight="1">
      <c r="A9" s="9" t="s">
        <v>4</v>
      </c>
      <c r="B9" s="23">
        <v>39710</v>
      </c>
      <c r="D9" s="14" t="s">
        <v>18</v>
      </c>
      <c r="E9" s="21" t="s">
        <v>72</v>
      </c>
      <c r="G9" s="111"/>
      <c r="H9" s="112"/>
    </row>
    <row r="10" spans="1:8" ht="17.25" customHeight="1" thickBot="1">
      <c r="A10" s="9" t="s">
        <v>5</v>
      </c>
      <c r="B10" s="23">
        <v>41536</v>
      </c>
      <c r="D10" s="4" t="s">
        <v>30</v>
      </c>
      <c r="E10" s="52" t="s">
        <v>64</v>
      </c>
      <c r="G10" s="111"/>
      <c r="H10" s="112"/>
    </row>
    <row r="11" spans="1:8" ht="15" customHeight="1" thickBot="1">
      <c r="A11" s="9" t="s">
        <v>6</v>
      </c>
      <c r="B11" s="21" t="s">
        <v>70</v>
      </c>
      <c r="D11" s="88" t="s">
        <v>37</v>
      </c>
      <c r="E11" s="89"/>
      <c r="G11" s="111"/>
      <c r="H11" s="112"/>
    </row>
    <row r="12" spans="1:8" ht="22.5">
      <c r="A12" s="9" t="s">
        <v>29</v>
      </c>
      <c r="B12" s="24" t="s">
        <v>73</v>
      </c>
      <c r="D12" s="94" t="s">
        <v>78</v>
      </c>
      <c r="E12" s="95"/>
      <c r="G12" s="111"/>
      <c r="H12" s="112"/>
    </row>
    <row r="13" spans="1:8" ht="14.25" customHeight="1">
      <c r="A13" s="9" t="s">
        <v>8</v>
      </c>
      <c r="B13" s="25" t="s">
        <v>74</v>
      </c>
      <c r="D13" s="96"/>
      <c r="E13" s="97"/>
      <c r="G13" s="111"/>
      <c r="H13" s="112"/>
    </row>
    <row r="14" spans="1:8" ht="13.5" customHeight="1">
      <c r="A14" s="9" t="s">
        <v>10</v>
      </c>
      <c r="B14" s="25">
        <v>0</v>
      </c>
      <c r="D14" s="96"/>
      <c r="E14" s="97"/>
      <c r="G14" s="111"/>
      <c r="H14" s="112"/>
    </row>
    <row r="15" spans="1:8" ht="15" customHeight="1">
      <c r="A15" s="9" t="s">
        <v>11</v>
      </c>
      <c r="B15" s="21" t="s">
        <v>58</v>
      </c>
      <c r="D15" s="96"/>
      <c r="E15" s="97"/>
      <c r="G15" s="111"/>
      <c r="H15" s="112"/>
    </row>
    <row r="16" spans="1:8" ht="14.25" customHeight="1" thickBot="1">
      <c r="A16" s="9" t="s">
        <v>12</v>
      </c>
      <c r="B16" s="21" t="s">
        <v>59</v>
      </c>
      <c r="D16" s="98"/>
      <c r="E16" s="99"/>
      <c r="G16" s="111"/>
      <c r="H16" s="112"/>
    </row>
    <row r="17" spans="1:8" ht="15" customHeight="1">
      <c r="A17" s="9" t="s">
        <v>13</v>
      </c>
      <c r="B17" s="21" t="s">
        <v>60</v>
      </c>
      <c r="D17" s="13" t="s">
        <v>19</v>
      </c>
      <c r="E17" s="20" t="s">
        <v>62</v>
      </c>
      <c r="G17" s="111"/>
      <c r="H17" s="112"/>
    </row>
    <row r="18" spans="1:8" ht="11.25" customHeight="1" thickBot="1">
      <c r="A18" s="3" t="s">
        <v>28</v>
      </c>
      <c r="B18" s="22" t="s">
        <v>61</v>
      </c>
      <c r="D18" s="15" t="s">
        <v>20</v>
      </c>
      <c r="E18" s="26">
        <v>5913648</v>
      </c>
      <c r="G18" s="111"/>
      <c r="H18" s="112"/>
    </row>
    <row r="19" spans="7:8" ht="10.5" customHeight="1" thickBot="1">
      <c r="G19" s="111"/>
      <c r="H19" s="112"/>
    </row>
    <row r="20" spans="1:8" ht="12" customHeight="1" thickBot="1">
      <c r="A20" s="85" t="s">
        <v>25</v>
      </c>
      <c r="B20" s="86"/>
      <c r="D20" s="103" t="s">
        <v>42</v>
      </c>
      <c r="E20" s="104"/>
      <c r="G20" s="111"/>
      <c r="H20" s="112"/>
    </row>
    <row r="21" spans="1:8" ht="33.75">
      <c r="A21" s="11" t="s">
        <v>33</v>
      </c>
      <c r="B21" s="24">
        <f>B22+B23</f>
        <v>9373560.904016301</v>
      </c>
      <c r="D21" s="16" t="s">
        <v>7</v>
      </c>
      <c r="E21" s="27" t="s">
        <v>79</v>
      </c>
      <c r="G21" s="111"/>
      <c r="H21" s="112"/>
    </row>
    <row r="22" spans="1:8" ht="23.25" thickBot="1">
      <c r="A22" s="10" t="s">
        <v>32</v>
      </c>
      <c r="B22" s="24">
        <f>600000+200000*27.01393</f>
        <v>6002786</v>
      </c>
      <c r="D22" s="17" t="s">
        <v>9</v>
      </c>
      <c r="E22" s="28">
        <v>0</v>
      </c>
      <c r="G22" s="113"/>
      <c r="H22" s="114"/>
    </row>
    <row r="23" spans="1:8" ht="12" customHeight="1" thickBot="1">
      <c r="A23" s="10" t="s">
        <v>15</v>
      </c>
      <c r="B23" s="24">
        <f>441413.78+108438.91*27.01393</f>
        <v>3370774.9040163</v>
      </c>
      <c r="G23" s="100"/>
      <c r="H23" s="100"/>
    </row>
    <row r="24" spans="1:8" ht="14.25" customHeight="1" thickBot="1">
      <c r="A24" s="10" t="s">
        <v>16</v>
      </c>
      <c r="B24" s="24">
        <v>0</v>
      </c>
      <c r="D24" s="79" t="s">
        <v>43</v>
      </c>
      <c r="E24" s="80"/>
      <c r="G24" s="101" t="s">
        <v>55</v>
      </c>
      <c r="H24" s="102"/>
    </row>
    <row r="25" spans="1:8" ht="26.25" customHeight="1">
      <c r="A25" s="10" t="s">
        <v>14</v>
      </c>
      <c r="B25" s="24">
        <v>0</v>
      </c>
      <c r="D25" s="18" t="s">
        <v>26</v>
      </c>
      <c r="E25" s="27" t="s">
        <v>61</v>
      </c>
      <c r="G25" s="53" t="s">
        <v>22</v>
      </c>
      <c r="H25" s="56" t="s">
        <v>66</v>
      </c>
    </row>
    <row r="26" spans="1:8" ht="62.25" customHeight="1" thickBot="1">
      <c r="A26" s="10" t="s">
        <v>34</v>
      </c>
      <c r="B26" s="26" t="s">
        <v>71</v>
      </c>
      <c r="D26" s="105" t="s">
        <v>27</v>
      </c>
      <c r="E26" s="107"/>
      <c r="G26" s="54" t="s">
        <v>21</v>
      </c>
      <c r="H26" s="23">
        <v>42248</v>
      </c>
    </row>
    <row r="27" spans="1:8" ht="49.5" customHeight="1" thickBot="1">
      <c r="A27" s="12" t="s">
        <v>23</v>
      </c>
      <c r="B27" s="19">
        <v>42444</v>
      </c>
      <c r="D27" s="106"/>
      <c r="E27" s="108"/>
      <c r="G27" s="55" t="s">
        <v>54</v>
      </c>
      <c r="H27" s="57">
        <v>1783463</v>
      </c>
    </row>
    <row r="29" spans="1:4" ht="11.25">
      <c r="A29" s="1" t="s">
        <v>44</v>
      </c>
      <c r="D29" s="1" t="s">
        <v>45</v>
      </c>
    </row>
    <row r="32" ht="12">
      <c r="A32" s="58" t="s">
        <v>69</v>
      </c>
    </row>
  </sheetData>
  <sheetProtection/>
  <mergeCells count="17">
    <mergeCell ref="G23:H23"/>
    <mergeCell ref="G24:H24"/>
    <mergeCell ref="D20:E20"/>
    <mergeCell ref="D26:D27"/>
    <mergeCell ref="E26:E27"/>
    <mergeCell ref="D24:E24"/>
    <mergeCell ref="G8:H22"/>
    <mergeCell ref="A1:H1"/>
    <mergeCell ref="A5:B5"/>
    <mergeCell ref="G5:H5"/>
    <mergeCell ref="G7:H7"/>
    <mergeCell ref="A20:B20"/>
    <mergeCell ref="D5:E5"/>
    <mergeCell ref="D11:E11"/>
    <mergeCell ref="E7:E8"/>
    <mergeCell ref="D7:D8"/>
    <mergeCell ref="D12:E16"/>
  </mergeCells>
  <hyperlinks>
    <hyperlink ref="D20:E20" location="ППА_порука!A1" display="4. Інформація про поручителя***"/>
  </hyperlink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"/>
  <sheetViews>
    <sheetView zoomScalePageLayoutView="0" workbookViewId="0" topLeftCell="A1">
      <selection activeCell="A39" sqref="A39"/>
    </sheetView>
  </sheetViews>
  <sheetFormatPr defaultColWidth="9.140625" defaultRowHeight="15"/>
  <cols>
    <col min="1" max="1" width="26.7109375" style="0" customWidth="1"/>
    <col min="2" max="3" width="11.8515625" style="0" bestFit="1" customWidth="1"/>
  </cols>
  <sheetData>
    <row r="1" spans="1:3" ht="15.75" thickBot="1">
      <c r="A1" s="35" t="s">
        <v>42</v>
      </c>
      <c r="B1" s="36" t="s">
        <v>40</v>
      </c>
      <c r="C1" s="37" t="s">
        <v>41</v>
      </c>
    </row>
    <row r="2" spans="1:3" ht="15">
      <c r="A2" s="16" t="s">
        <v>7</v>
      </c>
      <c r="B2" s="38" t="s">
        <v>62</v>
      </c>
      <c r="C2" s="39" t="s">
        <v>62</v>
      </c>
    </row>
    <row r="3" spans="1:3" ht="15.75" thickBot="1">
      <c r="A3" s="17" t="s">
        <v>9</v>
      </c>
      <c r="B3" s="40" t="s">
        <v>65</v>
      </c>
      <c r="C3" s="41" t="s">
        <v>65</v>
      </c>
    </row>
    <row r="6" ht="15">
      <c r="A6" s="59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zoomScalePageLayoutView="0" workbookViewId="0" topLeftCell="A1">
      <selection activeCell="A20" sqref="A20:IV22"/>
    </sheetView>
  </sheetViews>
  <sheetFormatPr defaultColWidth="8.8515625" defaultRowHeight="15"/>
  <cols>
    <col min="1" max="1" width="5.57421875" style="32" customWidth="1"/>
    <col min="2" max="2" width="16.8515625" style="33" bestFit="1" customWidth="1"/>
    <col min="3" max="3" width="19.57421875" style="33" customWidth="1"/>
    <col min="4" max="4" width="15.28125" style="34" customWidth="1"/>
    <col min="5" max="5" width="15.140625" style="34" customWidth="1"/>
    <col min="6" max="6" width="23.28125" style="31" customWidth="1"/>
    <col min="7" max="16384" width="8.8515625" style="31" customWidth="1"/>
  </cols>
  <sheetData>
    <row r="1" spans="1:6" ht="15.75" thickBot="1">
      <c r="A1" s="115" t="s">
        <v>48</v>
      </c>
      <c r="B1" s="116"/>
      <c r="C1" s="116"/>
      <c r="D1" s="116"/>
      <c r="E1" s="116"/>
      <c r="F1" s="117"/>
    </row>
    <row r="2" spans="1:6" s="42" customFormat="1" ht="25.5">
      <c r="A2" s="64" t="s">
        <v>46</v>
      </c>
      <c r="B2" s="65" t="s">
        <v>47</v>
      </c>
      <c r="C2" s="65" t="s">
        <v>51</v>
      </c>
      <c r="D2" s="66" t="s">
        <v>52</v>
      </c>
      <c r="E2" s="66" t="s">
        <v>53</v>
      </c>
      <c r="F2" s="67" t="s">
        <v>49</v>
      </c>
    </row>
    <row r="3" spans="1:6" s="43" customFormat="1" ht="25.5">
      <c r="A3" s="70">
        <v>1</v>
      </c>
      <c r="B3" s="71">
        <v>42368</v>
      </c>
      <c r="C3" s="63" t="s">
        <v>67</v>
      </c>
      <c r="D3" s="61">
        <v>1783463</v>
      </c>
      <c r="E3" s="69" t="s">
        <v>63</v>
      </c>
      <c r="F3" s="63"/>
    </row>
    <row r="4" spans="1:6" s="43" customFormat="1" ht="25.5">
      <c r="A4" s="70">
        <v>2</v>
      </c>
      <c r="B4" s="68">
        <v>42514</v>
      </c>
      <c r="C4" s="63" t="s">
        <v>67</v>
      </c>
      <c r="D4" s="61">
        <v>1783463</v>
      </c>
      <c r="E4" s="69" t="s">
        <v>63</v>
      </c>
      <c r="F4" s="63"/>
    </row>
    <row r="5" spans="1:6" s="43" customFormat="1" ht="25.5">
      <c r="A5" s="70">
        <v>3</v>
      </c>
      <c r="B5" s="68">
        <v>42537</v>
      </c>
      <c r="C5" s="63" t="s">
        <v>67</v>
      </c>
      <c r="D5" s="62">
        <v>1605116.7</v>
      </c>
      <c r="E5" s="69" t="s">
        <v>63</v>
      </c>
      <c r="F5" s="63"/>
    </row>
    <row r="6" spans="1:6" s="43" customFormat="1" ht="25.5">
      <c r="A6" s="72">
        <v>4</v>
      </c>
      <c r="B6" s="68">
        <v>42653</v>
      </c>
      <c r="C6" s="63" t="s">
        <v>67</v>
      </c>
      <c r="D6" s="73">
        <f>D4*(1-20%)</f>
        <v>1426770.4000000001</v>
      </c>
      <c r="E6" s="73"/>
      <c r="F6" s="63"/>
    </row>
    <row r="7" spans="1:6" s="43" customFormat="1" ht="25.5">
      <c r="A7" s="72">
        <v>5</v>
      </c>
      <c r="B7" s="68">
        <v>42710</v>
      </c>
      <c r="C7" s="63" t="s">
        <v>67</v>
      </c>
      <c r="D7" s="73">
        <f>D4*(1-30%)</f>
        <v>1248424.0999999999</v>
      </c>
      <c r="E7" s="73"/>
      <c r="F7" s="63"/>
    </row>
    <row r="8" spans="1:6" s="43" customFormat="1" ht="24">
      <c r="A8" s="72">
        <v>6</v>
      </c>
      <c r="B8" s="68">
        <v>42804</v>
      </c>
      <c r="C8" s="74" t="s">
        <v>76</v>
      </c>
      <c r="D8" s="75">
        <v>1123581.69</v>
      </c>
      <c r="E8" s="73"/>
      <c r="F8" s="76"/>
    </row>
    <row r="9" spans="1:6" s="43" customFormat="1" ht="24">
      <c r="A9" s="72">
        <v>7</v>
      </c>
      <c r="B9" s="68">
        <v>42822</v>
      </c>
      <c r="C9" s="74" t="s">
        <v>76</v>
      </c>
      <c r="D9" s="73">
        <f>D8*(1-10%)</f>
        <v>1011223.521</v>
      </c>
      <c r="E9" s="73"/>
      <c r="F9" s="76"/>
    </row>
    <row r="10" spans="1:6" s="43" customFormat="1" ht="24">
      <c r="A10" s="72">
        <v>8</v>
      </c>
      <c r="B10" s="68">
        <v>42838</v>
      </c>
      <c r="C10" s="74" t="s">
        <v>76</v>
      </c>
      <c r="D10" s="73">
        <f>D8*(1-20%)</f>
        <v>898865.352</v>
      </c>
      <c r="E10" s="73"/>
      <c r="F10" s="76"/>
    </row>
    <row r="11" spans="1:6" s="43" customFormat="1" ht="24">
      <c r="A11" s="72">
        <v>9</v>
      </c>
      <c r="B11" s="68">
        <v>42859</v>
      </c>
      <c r="C11" s="74" t="s">
        <v>76</v>
      </c>
      <c r="D11" s="73">
        <f>D8*(1-30%)</f>
        <v>786507.183</v>
      </c>
      <c r="E11" s="73"/>
      <c r="F11" s="76"/>
    </row>
    <row r="12" spans="1:6" s="43" customFormat="1" ht="12.75">
      <c r="A12" s="44"/>
      <c r="B12" s="45"/>
      <c r="C12" s="45"/>
      <c r="D12" s="46"/>
      <c r="E12" s="46"/>
      <c r="F12" s="47"/>
    </row>
    <row r="13" spans="1:6" s="43" customFormat="1" ht="12.75">
      <c r="A13" s="44"/>
      <c r="B13" s="45"/>
      <c r="C13" s="45"/>
      <c r="D13" s="46"/>
      <c r="E13" s="46"/>
      <c r="F13" s="47"/>
    </row>
    <row r="14" spans="1:6" s="43" customFormat="1" ht="12.75">
      <c r="A14" s="44"/>
      <c r="B14" s="45"/>
      <c r="C14" s="45"/>
      <c r="D14" s="46"/>
      <c r="E14" s="46"/>
      <c r="F14" s="47"/>
    </row>
    <row r="15" spans="1:6" s="43" customFormat="1" ht="12.75">
      <c r="A15" s="44"/>
      <c r="B15" s="45"/>
      <c r="C15" s="45"/>
      <c r="D15" s="46"/>
      <c r="E15" s="46"/>
      <c r="F15" s="47"/>
    </row>
    <row r="16" spans="1:6" s="43" customFormat="1" ht="12.75">
      <c r="A16" s="44"/>
      <c r="B16" s="45"/>
      <c r="C16" s="45"/>
      <c r="D16" s="46"/>
      <c r="E16" s="46"/>
      <c r="F16" s="47"/>
    </row>
    <row r="17" spans="1:6" s="43" customFormat="1" ht="13.5" thickBot="1">
      <c r="A17" s="48"/>
      <c r="B17" s="49"/>
      <c r="C17" s="49"/>
      <c r="D17" s="50"/>
      <c r="E17" s="50"/>
      <c r="F17" s="51"/>
    </row>
    <row r="20" ht="12.75">
      <c r="A20" s="60"/>
    </row>
    <row r="21" ht="12.75">
      <c r="A21" s="60"/>
    </row>
  </sheetData>
  <sheetProtection/>
  <mergeCells count="1">
    <mergeCell ref="A1:F1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Гашенко Ольга Юріївна</cp:lastModifiedBy>
  <cp:lastPrinted>2016-07-06T05:59:05Z</cp:lastPrinted>
  <dcterms:created xsi:type="dcterms:W3CDTF">2016-03-29T15:58:35Z</dcterms:created>
  <dcterms:modified xsi:type="dcterms:W3CDTF">2018-01-09T08:36:01Z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